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Attila\Desktop\"/>
    </mc:Choice>
  </mc:AlternateContent>
  <xr:revisionPtr revIDLastSave="0" documentId="13_ncr:1_{E884B84D-B41A-419B-9751-DA028C60DD5C}" xr6:coauthVersionLast="46" xr6:coauthVersionMax="46" xr10:uidLastSave="{00000000-0000-0000-0000-000000000000}"/>
  <bookViews>
    <workbookView xWindow="-120" yWindow="-120" windowWidth="29040" windowHeight="15840" tabRatio="719" xr2:uid="{00000000-000D-0000-FFFF-FFFF00000000}"/>
  </bookViews>
  <sheets>
    <sheet name="Adatai" sheetId="79" r:id="rId1"/>
    <sheet name="Gyakorló 1" sheetId="72" r:id="rId2"/>
    <sheet name="Gyakorló 1 (m)" sheetId="51" r:id="rId3"/>
    <sheet name="Gyakorló 2" sheetId="73" r:id="rId4"/>
    <sheet name="Gyakorló 2 (m)" sheetId="74" r:id="rId5"/>
    <sheet name="Gyakorló 3" sheetId="75" r:id="rId6"/>
    <sheet name="Gyakorló 3 (m)" sheetId="76" r:id="rId7"/>
    <sheet name="Gyakorló 4" sheetId="77" r:id="rId8"/>
    <sheet name="Gyakorló 4 (m)" sheetId="78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7" hidden="1">'Gyakorló 4'!$A$12:$G$162</definedName>
    <definedName name="_xlnm._FilterDatabase" localSheetId="8" hidden="1">'Gyakorló 4 (m)'!$A$12:$G$162</definedName>
    <definedName name="AussieANSWER">#REF!</definedName>
    <definedName name="FastANSWER">#REF!</definedName>
    <definedName name="FrannyANSWER">#REF!</definedName>
    <definedName name="FreestyleANSWER">#REF!</definedName>
    <definedName name="GigiANSWER">#REF!</definedName>
    <definedName name="JonnANSWER">#REF!</definedName>
    <definedName name="napok">[1]kitöltés!$A$3:$A$9</definedName>
    <definedName name="Sales">'[3]Functions (2)'!$B$20:$B$28</definedName>
    <definedName name="SalesDataAN">#REF!</definedName>
    <definedName name="SalesRep">'[3]Functions (2)'!$A$20:$A$28</definedName>
    <definedName name="sd">'[3]Functions (2)'!$A$2:$J$9</definedName>
    <definedName name="SRAN">#REF!</definedName>
    <definedName name="Számok">[2]hivatkozás!$G$3:$I$6</definedName>
    <definedName name="TinaANSWER">#REF!</definedName>
    <definedName name="TypeANSWER">#REF!</definedName>
    <definedName name="WindANSWER">#REF!</definedName>
  </definedNames>
  <calcPr calcId="191029"/>
  <pivotCaches>
    <pivotCache cacheId="1" r:id="rId1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8" i="78" l="1"/>
  <c r="B177" i="78"/>
  <c r="B176" i="78"/>
  <c r="B179" i="78" s="1"/>
  <c r="B171" i="78"/>
  <c r="E162" i="78"/>
  <c r="G162" i="78" s="1"/>
  <c r="H162" i="78" s="1"/>
  <c r="E161" i="78"/>
  <c r="G161" i="78" s="1"/>
  <c r="H161" i="78" s="1"/>
  <c r="E160" i="78"/>
  <c r="G160" i="78" s="1"/>
  <c r="H160" i="78" s="1"/>
  <c r="G159" i="78"/>
  <c r="H159" i="78" s="1"/>
  <c r="E159" i="78"/>
  <c r="E158" i="78"/>
  <c r="G158" i="78" s="1"/>
  <c r="H158" i="78" s="1"/>
  <c r="E157" i="78"/>
  <c r="G157" i="78" s="1"/>
  <c r="H157" i="78" s="1"/>
  <c r="E156" i="78"/>
  <c r="G156" i="78" s="1"/>
  <c r="H156" i="78" s="1"/>
  <c r="E155" i="78"/>
  <c r="G155" i="78" s="1"/>
  <c r="H155" i="78" s="1"/>
  <c r="E154" i="78"/>
  <c r="G154" i="78" s="1"/>
  <c r="H154" i="78" s="1"/>
  <c r="E153" i="78"/>
  <c r="G153" i="78" s="1"/>
  <c r="H153" i="78" s="1"/>
  <c r="E152" i="78"/>
  <c r="G152" i="78" s="1"/>
  <c r="H152" i="78" s="1"/>
  <c r="E151" i="78"/>
  <c r="G151" i="78" s="1"/>
  <c r="H151" i="78" s="1"/>
  <c r="G150" i="78"/>
  <c r="H150" i="78" s="1"/>
  <c r="E150" i="78"/>
  <c r="G149" i="78"/>
  <c r="H149" i="78" s="1"/>
  <c r="E149" i="78"/>
  <c r="E148" i="78"/>
  <c r="G148" i="78" s="1"/>
  <c r="H148" i="78" s="1"/>
  <c r="E147" i="78"/>
  <c r="G147" i="78" s="1"/>
  <c r="H147" i="78" s="1"/>
  <c r="E146" i="78"/>
  <c r="G146" i="78" s="1"/>
  <c r="H146" i="78" s="1"/>
  <c r="E145" i="78"/>
  <c r="G145" i="78" s="1"/>
  <c r="H145" i="78" s="1"/>
  <c r="E144" i="78"/>
  <c r="G144" i="78" s="1"/>
  <c r="H144" i="78" s="1"/>
  <c r="E143" i="78"/>
  <c r="G143" i="78" s="1"/>
  <c r="H143" i="78" s="1"/>
  <c r="E142" i="78"/>
  <c r="G142" i="78" s="1"/>
  <c r="H142" i="78" s="1"/>
  <c r="G141" i="78"/>
  <c r="H141" i="78" s="1"/>
  <c r="E141" i="78"/>
  <c r="E140" i="78"/>
  <c r="G140" i="78" s="1"/>
  <c r="H140" i="78" s="1"/>
  <c r="E139" i="78"/>
  <c r="G139" i="78" s="1"/>
  <c r="H139" i="78" s="1"/>
  <c r="E138" i="78"/>
  <c r="G138" i="78" s="1"/>
  <c r="H138" i="78" s="1"/>
  <c r="E137" i="78"/>
  <c r="G137" i="78" s="1"/>
  <c r="H137" i="78" s="1"/>
  <c r="E136" i="78"/>
  <c r="G136" i="78" s="1"/>
  <c r="H136" i="78" s="1"/>
  <c r="G135" i="78"/>
  <c r="H135" i="78" s="1"/>
  <c r="E135" i="78"/>
  <c r="E134" i="78"/>
  <c r="G134" i="78" s="1"/>
  <c r="H134" i="78" s="1"/>
  <c r="E133" i="78"/>
  <c r="G133" i="78" s="1"/>
  <c r="H133" i="78" s="1"/>
  <c r="E132" i="78"/>
  <c r="G132" i="78" s="1"/>
  <c r="H132" i="78" s="1"/>
  <c r="E131" i="78"/>
  <c r="G131" i="78" s="1"/>
  <c r="H131" i="78" s="1"/>
  <c r="E130" i="78"/>
  <c r="G130" i="78" s="1"/>
  <c r="H130" i="78" s="1"/>
  <c r="E129" i="78"/>
  <c r="G129" i="78" s="1"/>
  <c r="H129" i="78" s="1"/>
  <c r="E128" i="78"/>
  <c r="G128" i="78" s="1"/>
  <c r="H128" i="78" s="1"/>
  <c r="E127" i="78"/>
  <c r="G127" i="78" s="1"/>
  <c r="H127" i="78" s="1"/>
  <c r="E126" i="78"/>
  <c r="G126" i="78" s="1"/>
  <c r="H126" i="78" s="1"/>
  <c r="E125" i="78"/>
  <c r="G125" i="78" s="1"/>
  <c r="H125" i="78" s="1"/>
  <c r="E124" i="78"/>
  <c r="G124" i="78" s="1"/>
  <c r="H124" i="78" s="1"/>
  <c r="E123" i="78"/>
  <c r="G123" i="78" s="1"/>
  <c r="H123" i="78" s="1"/>
  <c r="E122" i="78"/>
  <c r="G122" i="78" s="1"/>
  <c r="H122" i="78" s="1"/>
  <c r="E121" i="78"/>
  <c r="G121" i="78" s="1"/>
  <c r="H121" i="78" s="1"/>
  <c r="E120" i="78"/>
  <c r="G120" i="78" s="1"/>
  <c r="H120" i="78" s="1"/>
  <c r="E119" i="78"/>
  <c r="G119" i="78" s="1"/>
  <c r="H119" i="78" s="1"/>
  <c r="E118" i="78"/>
  <c r="G118" i="78" s="1"/>
  <c r="H118" i="78" s="1"/>
  <c r="E117" i="78"/>
  <c r="G117" i="78" s="1"/>
  <c r="H117" i="78" s="1"/>
  <c r="E116" i="78"/>
  <c r="G116" i="78" s="1"/>
  <c r="H116" i="78" s="1"/>
  <c r="E115" i="78"/>
  <c r="G115" i="78" s="1"/>
  <c r="H115" i="78" s="1"/>
  <c r="E114" i="78"/>
  <c r="G114" i="78" s="1"/>
  <c r="H114" i="78" s="1"/>
  <c r="E113" i="78"/>
  <c r="G113" i="78" s="1"/>
  <c r="H113" i="78" s="1"/>
  <c r="E112" i="78"/>
  <c r="G112" i="78" s="1"/>
  <c r="H112" i="78" s="1"/>
  <c r="E111" i="78"/>
  <c r="G111" i="78" s="1"/>
  <c r="H111" i="78" s="1"/>
  <c r="E110" i="78"/>
  <c r="G110" i="78" s="1"/>
  <c r="H110" i="78" s="1"/>
  <c r="E109" i="78"/>
  <c r="G109" i="78" s="1"/>
  <c r="H109" i="78" s="1"/>
  <c r="E108" i="78"/>
  <c r="G108" i="78" s="1"/>
  <c r="H108" i="78" s="1"/>
  <c r="E107" i="78"/>
  <c r="G107" i="78" s="1"/>
  <c r="H107" i="78" s="1"/>
  <c r="E106" i="78"/>
  <c r="G106" i="78" s="1"/>
  <c r="H106" i="78" s="1"/>
  <c r="E105" i="78"/>
  <c r="G105" i="78" s="1"/>
  <c r="H105" i="78" s="1"/>
  <c r="E104" i="78"/>
  <c r="G104" i="78" s="1"/>
  <c r="H104" i="78" s="1"/>
  <c r="E103" i="78"/>
  <c r="G103" i="78" s="1"/>
  <c r="H103" i="78" s="1"/>
  <c r="E102" i="78"/>
  <c r="G102" i="78" s="1"/>
  <c r="H102" i="78" s="1"/>
  <c r="E101" i="78"/>
  <c r="G101" i="78" s="1"/>
  <c r="H101" i="78" s="1"/>
  <c r="E100" i="78"/>
  <c r="G100" i="78" s="1"/>
  <c r="H100" i="78" s="1"/>
  <c r="E99" i="78"/>
  <c r="G99" i="78" s="1"/>
  <c r="H99" i="78" s="1"/>
  <c r="E98" i="78"/>
  <c r="G98" i="78" s="1"/>
  <c r="H98" i="78" s="1"/>
  <c r="E97" i="78"/>
  <c r="G97" i="78" s="1"/>
  <c r="H97" i="78" s="1"/>
  <c r="E96" i="78"/>
  <c r="G96" i="78" s="1"/>
  <c r="H96" i="78" s="1"/>
  <c r="E95" i="78"/>
  <c r="G95" i="78" s="1"/>
  <c r="H95" i="78" s="1"/>
  <c r="G94" i="78"/>
  <c r="H94" i="78" s="1"/>
  <c r="E94" i="78"/>
  <c r="G93" i="78"/>
  <c r="H93" i="78" s="1"/>
  <c r="E93" i="78"/>
  <c r="E92" i="78"/>
  <c r="G92" i="78" s="1"/>
  <c r="H92" i="78" s="1"/>
  <c r="E91" i="78"/>
  <c r="G91" i="78" s="1"/>
  <c r="H91" i="78" s="1"/>
  <c r="E90" i="78"/>
  <c r="G90" i="78" s="1"/>
  <c r="H90" i="78" s="1"/>
  <c r="E89" i="78"/>
  <c r="G89" i="78" s="1"/>
  <c r="H89" i="78" s="1"/>
  <c r="E88" i="78"/>
  <c r="G88" i="78" s="1"/>
  <c r="H88" i="78" s="1"/>
  <c r="E87" i="78"/>
  <c r="G87" i="78" s="1"/>
  <c r="H87" i="78" s="1"/>
  <c r="E86" i="78"/>
  <c r="G86" i="78" s="1"/>
  <c r="H86" i="78" s="1"/>
  <c r="E85" i="78"/>
  <c r="G85" i="78" s="1"/>
  <c r="H85" i="78" s="1"/>
  <c r="E84" i="78"/>
  <c r="G84" i="78" s="1"/>
  <c r="H84" i="78" s="1"/>
  <c r="E83" i="78"/>
  <c r="G83" i="78" s="1"/>
  <c r="H83" i="78" s="1"/>
  <c r="E82" i="78"/>
  <c r="G82" i="78" s="1"/>
  <c r="H82" i="78" s="1"/>
  <c r="E81" i="78"/>
  <c r="G81" i="78" s="1"/>
  <c r="H81" i="78" s="1"/>
  <c r="E80" i="78"/>
  <c r="G80" i="78" s="1"/>
  <c r="H80" i="78" s="1"/>
  <c r="E79" i="78"/>
  <c r="G79" i="78" s="1"/>
  <c r="H79" i="78" s="1"/>
  <c r="E78" i="78"/>
  <c r="G78" i="78" s="1"/>
  <c r="H78" i="78" s="1"/>
  <c r="E77" i="78"/>
  <c r="G77" i="78" s="1"/>
  <c r="H77" i="78" s="1"/>
  <c r="E76" i="78"/>
  <c r="G76" i="78" s="1"/>
  <c r="H76" i="78" s="1"/>
  <c r="E75" i="78"/>
  <c r="G75" i="78" s="1"/>
  <c r="H75" i="78" s="1"/>
  <c r="E74" i="78"/>
  <c r="G74" i="78" s="1"/>
  <c r="H74" i="78" s="1"/>
  <c r="E73" i="78"/>
  <c r="G73" i="78" s="1"/>
  <c r="H73" i="78" s="1"/>
  <c r="E72" i="78"/>
  <c r="G72" i="78" s="1"/>
  <c r="H72" i="78" s="1"/>
  <c r="E71" i="78"/>
  <c r="G71" i="78" s="1"/>
  <c r="H71" i="78" s="1"/>
  <c r="E70" i="78"/>
  <c r="G70" i="78" s="1"/>
  <c r="H70" i="78" s="1"/>
  <c r="E69" i="78"/>
  <c r="G69" i="78" s="1"/>
  <c r="H69" i="78" s="1"/>
  <c r="E68" i="78"/>
  <c r="G68" i="78" s="1"/>
  <c r="H68" i="78" s="1"/>
  <c r="E67" i="78"/>
  <c r="G67" i="78" s="1"/>
  <c r="H67" i="78" s="1"/>
  <c r="E66" i="78"/>
  <c r="G66" i="78" s="1"/>
  <c r="H66" i="78" s="1"/>
  <c r="E65" i="78"/>
  <c r="G65" i="78" s="1"/>
  <c r="H65" i="78" s="1"/>
  <c r="E64" i="78"/>
  <c r="G64" i="78" s="1"/>
  <c r="H64" i="78" s="1"/>
  <c r="E63" i="78"/>
  <c r="G63" i="78" s="1"/>
  <c r="H63" i="78" s="1"/>
  <c r="G62" i="78"/>
  <c r="H62" i="78" s="1"/>
  <c r="E62" i="78"/>
  <c r="G61" i="78"/>
  <c r="H61" i="78" s="1"/>
  <c r="E61" i="78"/>
  <c r="E60" i="78"/>
  <c r="G60" i="78" s="1"/>
  <c r="H60" i="78" s="1"/>
  <c r="E59" i="78"/>
  <c r="G59" i="78" s="1"/>
  <c r="H59" i="78" s="1"/>
  <c r="E58" i="78"/>
  <c r="G58" i="78" s="1"/>
  <c r="H58" i="78" s="1"/>
  <c r="E57" i="78"/>
  <c r="G57" i="78" s="1"/>
  <c r="H57" i="78" s="1"/>
  <c r="E56" i="78"/>
  <c r="G56" i="78" s="1"/>
  <c r="H56" i="78" s="1"/>
  <c r="E55" i="78"/>
  <c r="G55" i="78" s="1"/>
  <c r="H55" i="78" s="1"/>
  <c r="E54" i="78"/>
  <c r="G54" i="78" s="1"/>
  <c r="H54" i="78" s="1"/>
  <c r="E53" i="78"/>
  <c r="G53" i="78" s="1"/>
  <c r="H53" i="78" s="1"/>
  <c r="E52" i="78"/>
  <c r="G52" i="78" s="1"/>
  <c r="H52" i="78" s="1"/>
  <c r="E51" i="78"/>
  <c r="G51" i="78" s="1"/>
  <c r="H51" i="78" s="1"/>
  <c r="E50" i="78"/>
  <c r="G50" i="78" s="1"/>
  <c r="H50" i="78" s="1"/>
  <c r="E49" i="78"/>
  <c r="G49" i="78" s="1"/>
  <c r="H49" i="78" s="1"/>
  <c r="E48" i="78"/>
  <c r="G48" i="78" s="1"/>
  <c r="H48" i="78" s="1"/>
  <c r="E47" i="78"/>
  <c r="G47" i="78" s="1"/>
  <c r="H47" i="78" s="1"/>
  <c r="E46" i="78"/>
  <c r="G46" i="78" s="1"/>
  <c r="H46" i="78" s="1"/>
  <c r="E45" i="78"/>
  <c r="G45" i="78" s="1"/>
  <c r="H45" i="78" s="1"/>
  <c r="E44" i="78"/>
  <c r="G44" i="78" s="1"/>
  <c r="H44" i="78" s="1"/>
  <c r="E43" i="78"/>
  <c r="G43" i="78" s="1"/>
  <c r="H43" i="78" s="1"/>
  <c r="E42" i="78"/>
  <c r="G42" i="78" s="1"/>
  <c r="H42" i="78" s="1"/>
  <c r="E41" i="78"/>
  <c r="G41" i="78" s="1"/>
  <c r="H41" i="78" s="1"/>
  <c r="E40" i="78"/>
  <c r="G40" i="78" s="1"/>
  <c r="H40" i="78" s="1"/>
  <c r="E39" i="78"/>
  <c r="G39" i="78" s="1"/>
  <c r="H39" i="78" s="1"/>
  <c r="E38" i="78"/>
  <c r="G38" i="78" s="1"/>
  <c r="H38" i="78" s="1"/>
  <c r="E37" i="78"/>
  <c r="G37" i="78" s="1"/>
  <c r="H37" i="78" s="1"/>
  <c r="E36" i="78"/>
  <c r="G36" i="78" s="1"/>
  <c r="H36" i="78" s="1"/>
  <c r="E35" i="78"/>
  <c r="G35" i="78" s="1"/>
  <c r="H35" i="78" s="1"/>
  <c r="E34" i="78"/>
  <c r="G34" i="78" s="1"/>
  <c r="H34" i="78" s="1"/>
  <c r="E33" i="78"/>
  <c r="G33" i="78" s="1"/>
  <c r="H33" i="78" s="1"/>
  <c r="E32" i="78"/>
  <c r="G32" i="78" s="1"/>
  <c r="H32" i="78" s="1"/>
  <c r="E31" i="78"/>
  <c r="G31" i="78" s="1"/>
  <c r="H31" i="78" s="1"/>
  <c r="G30" i="78"/>
  <c r="H30" i="78" s="1"/>
  <c r="E30" i="78"/>
  <c r="G29" i="78"/>
  <c r="H29" i="78" s="1"/>
  <c r="E29" i="78"/>
  <c r="E28" i="78"/>
  <c r="G28" i="78" s="1"/>
  <c r="H28" i="78" s="1"/>
  <c r="E27" i="78"/>
  <c r="G27" i="78" s="1"/>
  <c r="H27" i="78" s="1"/>
  <c r="E26" i="78"/>
  <c r="G26" i="78" s="1"/>
  <c r="H26" i="78" s="1"/>
  <c r="E25" i="78"/>
  <c r="G25" i="78" s="1"/>
  <c r="H25" i="78" s="1"/>
  <c r="E24" i="78"/>
  <c r="G24" i="78" s="1"/>
  <c r="H24" i="78" s="1"/>
  <c r="E23" i="78"/>
  <c r="G23" i="78" s="1"/>
  <c r="H23" i="78" s="1"/>
  <c r="E22" i="78"/>
  <c r="G22" i="78" s="1"/>
  <c r="H22" i="78" s="1"/>
  <c r="E21" i="78"/>
  <c r="G21" i="78" s="1"/>
  <c r="H21" i="78" s="1"/>
  <c r="E20" i="78"/>
  <c r="G20" i="78" s="1"/>
  <c r="H20" i="78" s="1"/>
  <c r="E19" i="78"/>
  <c r="G19" i="78" s="1"/>
  <c r="H19" i="78" s="1"/>
  <c r="E18" i="78"/>
  <c r="G18" i="78" s="1"/>
  <c r="H18" i="78" s="1"/>
  <c r="E17" i="78"/>
  <c r="G17" i="78" s="1"/>
  <c r="H17" i="78" s="1"/>
  <c r="D177" i="78" s="1"/>
  <c r="E16" i="78"/>
  <c r="G16" i="78" s="1"/>
  <c r="H16" i="78" s="1"/>
  <c r="E15" i="78"/>
  <c r="G15" i="78" s="1"/>
  <c r="H15" i="78" s="1"/>
  <c r="E14" i="78"/>
  <c r="G14" i="78" s="1"/>
  <c r="H14" i="78" s="1"/>
  <c r="E13" i="78"/>
  <c r="G13" i="78" s="1"/>
  <c r="H13" i="78" s="1"/>
  <c r="D178" i="78" l="1"/>
  <c r="B172" i="78"/>
  <c r="C177" i="78"/>
  <c r="D176" i="78"/>
  <c r="B173" i="78"/>
  <c r="C178" i="78"/>
  <c r="B169" i="78"/>
  <c r="B170" i="78"/>
  <c r="C176" i="78"/>
  <c r="G14" i="76"/>
  <c r="G15" i="76"/>
  <c r="G16" i="76"/>
  <c r="G17" i="76"/>
  <c r="G18" i="76"/>
  <c r="G19" i="76"/>
  <c r="G20" i="76"/>
  <c r="G21" i="76"/>
  <c r="G22" i="76"/>
  <c r="G23" i="76"/>
  <c r="G24" i="76"/>
  <c r="G25" i="76"/>
  <c r="G26" i="76"/>
  <c r="G27" i="76"/>
  <c r="G28" i="76"/>
  <c r="G29" i="76"/>
  <c r="G30" i="76"/>
  <c r="G31" i="76"/>
  <c r="G32" i="76"/>
  <c r="G33" i="76"/>
  <c r="G34" i="76"/>
  <c r="G35" i="76"/>
  <c r="G36" i="76"/>
  <c r="G37" i="76"/>
  <c r="G38" i="76"/>
  <c r="G39" i="76"/>
  <c r="G40" i="76"/>
  <c r="G41" i="76"/>
  <c r="G42" i="76"/>
  <c r="G43" i="76"/>
  <c r="G44" i="76"/>
  <c r="G45" i="76"/>
  <c r="G46" i="76"/>
  <c r="G47" i="76"/>
  <c r="G48" i="76"/>
  <c r="G49" i="76"/>
  <c r="G50" i="76"/>
  <c r="G51" i="76"/>
  <c r="G52" i="76"/>
  <c r="G53" i="76"/>
  <c r="G54" i="76"/>
  <c r="G55" i="76"/>
  <c r="G56" i="76"/>
  <c r="G57" i="76"/>
  <c r="G58" i="76"/>
  <c r="G59" i="76"/>
  <c r="G60" i="76"/>
  <c r="G61" i="76"/>
  <c r="G62" i="76"/>
  <c r="G63" i="76"/>
  <c r="G64" i="76"/>
  <c r="G65" i="76"/>
  <c r="G66" i="76"/>
  <c r="G67" i="76"/>
  <c r="G68" i="76"/>
  <c r="G69" i="76"/>
  <c r="G70" i="76"/>
  <c r="G71" i="76"/>
  <c r="G72" i="76"/>
  <c r="G73" i="76"/>
  <c r="G74" i="76"/>
  <c r="G75" i="76"/>
  <c r="G76" i="76"/>
  <c r="G77" i="76"/>
  <c r="G78" i="76"/>
  <c r="G79" i="76"/>
  <c r="G80" i="76"/>
  <c r="G81" i="76"/>
  <c r="G82" i="76"/>
  <c r="G83" i="76"/>
  <c r="G84" i="76"/>
  <c r="G85" i="76"/>
  <c r="G86" i="76"/>
  <c r="G87" i="76"/>
  <c r="G88" i="76"/>
  <c r="G89" i="76"/>
  <c r="G90" i="76"/>
  <c r="G91" i="76"/>
  <c r="G92" i="76"/>
  <c r="G93" i="76"/>
  <c r="G94" i="76"/>
  <c r="G95" i="76"/>
  <c r="G96" i="76"/>
  <c r="G97" i="76"/>
  <c r="G98" i="76"/>
  <c r="G99" i="76"/>
  <c r="G100" i="76"/>
  <c r="G13" i="76"/>
  <c r="F100" i="76"/>
  <c r="F99" i="76"/>
  <c r="F98" i="76"/>
  <c r="F97" i="76"/>
  <c r="F96" i="76"/>
  <c r="F95" i="76"/>
  <c r="F94" i="76"/>
  <c r="F93" i="76"/>
  <c r="F92" i="76"/>
  <c r="F91" i="76"/>
  <c r="F90" i="76"/>
  <c r="F89" i="76"/>
  <c r="F88" i="76"/>
  <c r="F87" i="76"/>
  <c r="F86" i="76"/>
  <c r="F85" i="76"/>
  <c r="F84" i="76"/>
  <c r="F83" i="76"/>
  <c r="F82" i="76"/>
  <c r="F81" i="76"/>
  <c r="F80" i="76"/>
  <c r="F79" i="76"/>
  <c r="F78" i="76"/>
  <c r="F77" i="76"/>
  <c r="F76" i="76"/>
  <c r="F75" i="76"/>
  <c r="F74" i="76"/>
  <c r="F73" i="76"/>
  <c r="F72" i="76"/>
  <c r="F71" i="76"/>
  <c r="F70" i="76"/>
  <c r="F69" i="76"/>
  <c r="F68" i="76"/>
  <c r="F67" i="76"/>
  <c r="F66" i="76"/>
  <c r="F65" i="76"/>
  <c r="F64" i="76"/>
  <c r="F63" i="76"/>
  <c r="F62" i="76"/>
  <c r="F61" i="76"/>
  <c r="F60" i="76"/>
  <c r="F59" i="76"/>
  <c r="F58" i="76"/>
  <c r="F57" i="76"/>
  <c r="F56" i="76"/>
  <c r="F55" i="76"/>
  <c r="F54" i="76"/>
  <c r="F53" i="76"/>
  <c r="F52" i="76"/>
  <c r="F51" i="76"/>
  <c r="F50" i="76"/>
  <c r="F49" i="76"/>
  <c r="F48" i="76"/>
  <c r="F47" i="76"/>
  <c r="F46" i="76"/>
  <c r="F45" i="76"/>
  <c r="F44" i="76"/>
  <c r="F43" i="76"/>
  <c r="F42" i="76"/>
  <c r="F41" i="76"/>
  <c r="F40" i="76"/>
  <c r="F39" i="76"/>
  <c r="F38" i="76"/>
  <c r="F37" i="76"/>
  <c r="F36" i="76"/>
  <c r="F35" i="76"/>
  <c r="F34" i="76"/>
  <c r="F33" i="76"/>
  <c r="F32" i="76"/>
  <c r="F31" i="76"/>
  <c r="F30" i="76"/>
  <c r="F29" i="76"/>
  <c r="F28" i="76"/>
  <c r="F27" i="76"/>
  <c r="F26" i="76"/>
  <c r="F25" i="76"/>
  <c r="F24" i="76"/>
  <c r="F23" i="76"/>
  <c r="F22" i="76"/>
  <c r="F21" i="76"/>
  <c r="F20" i="76"/>
  <c r="F19" i="76"/>
  <c r="F18" i="76"/>
  <c r="F17" i="76"/>
  <c r="F16" i="76"/>
  <c r="F15" i="76"/>
  <c r="F14" i="76"/>
  <c r="F13" i="76"/>
</calcChain>
</file>

<file path=xl/sharedStrings.xml><?xml version="1.0" encoding="utf-8"?>
<sst xmlns="http://schemas.openxmlformats.org/spreadsheetml/2006/main" count="1706" uniqueCount="497">
  <si>
    <t>Dátum</t>
  </si>
  <si>
    <t>Eladó</t>
  </si>
  <si>
    <t>Eladási érték</t>
  </si>
  <si>
    <t>Év</t>
  </si>
  <si>
    <t>Hónap</t>
  </si>
  <si>
    <t>Nap</t>
  </si>
  <si>
    <t>Hónap neve</t>
  </si>
  <si>
    <t>Nap neve</t>
  </si>
  <si>
    <t>Negyedév</t>
  </si>
  <si>
    <t>Balogh Zoltán</t>
  </si>
  <si>
    <t>Szabó Zsanett</t>
  </si>
  <si>
    <t>Kézdi György</t>
  </si>
  <si>
    <t>Jónás Alajos</t>
  </si>
  <si>
    <t>Lukács Marianna</t>
  </si>
  <si>
    <t>Hegyi István</t>
  </si>
  <si>
    <t>2018 - Q1</t>
  </si>
  <si>
    <t>2018 - Q2</t>
  </si>
  <si>
    <t>2018 - Q3</t>
  </si>
  <si>
    <t>2018 - Q4</t>
  </si>
  <si>
    <t>2019 - Q1</t>
  </si>
  <si>
    <t>2019 - Q2</t>
  </si>
  <si>
    <t>2019 - Q3</t>
  </si>
  <si>
    <t>Feladatok:</t>
  </si>
  <si>
    <t>Szükséges függvények:</t>
  </si>
  <si>
    <t>DÁTUM, BAL, KÖZÉP, JOBB</t>
  </si>
  <si>
    <t>Állítson elő helyes dátumformátumot az A oszlopban szereplő számokból</t>
  </si>
  <si>
    <t>cellaformázással</t>
  </si>
  <si>
    <t>függvénnyel</t>
  </si>
  <si>
    <t>Címke</t>
  </si>
  <si>
    <t>Gyakorlófeladatok</t>
  </si>
  <si>
    <t>ÉV, HÓNAP, NAP, SZÖVEG</t>
  </si>
  <si>
    <t>Számítsa ki a zöld cellák tartalmát.</t>
  </si>
  <si>
    <t>Negyedéves riport</t>
  </si>
  <si>
    <t>Éves riport</t>
  </si>
  <si>
    <t>Napi riport</t>
  </si>
  <si>
    <t>Számítsa ki a zöld cellák tartalmát (Napi, éves, negyedéves eladási értékek).</t>
  </si>
  <si>
    <t>SZUMHATÖBB</t>
  </si>
  <si>
    <t>hétfő</t>
  </si>
  <si>
    <t>kedd</t>
  </si>
  <si>
    <t>szerda</t>
  </si>
  <si>
    <t>csütörtök</t>
  </si>
  <si>
    <t>péntek</t>
  </si>
  <si>
    <t>Web Site</t>
  </si>
  <si>
    <t>Amazon</t>
  </si>
  <si>
    <t>E-bay</t>
  </si>
  <si>
    <t>Fűzze össze a vezezék és keresztnevet, ne feledkezzen meg a köztük lévő szóközről.</t>
  </si>
  <si>
    <t>Vezetéknév</t>
  </si>
  <si>
    <t>Keresztnév</t>
  </si>
  <si>
    <t>Jakab</t>
  </si>
  <si>
    <t>Péter</t>
  </si>
  <si>
    <t>Kovács</t>
  </si>
  <si>
    <t>Adél</t>
  </si>
  <si>
    <t>Péterfi</t>
  </si>
  <si>
    <t>László</t>
  </si>
  <si>
    <t>Szabó</t>
  </si>
  <si>
    <t>Kristóf</t>
  </si>
  <si>
    <t>Savanyú</t>
  </si>
  <si>
    <t>Bence</t>
  </si>
  <si>
    <t>Tóth</t>
  </si>
  <si>
    <t>Vanda</t>
  </si>
  <si>
    <t>Hevesi</t>
  </si>
  <si>
    <t>Ildikó</t>
  </si>
  <si>
    <t>Juhász</t>
  </si>
  <si>
    <t>Katalin</t>
  </si>
  <si>
    <t>Magyar</t>
  </si>
  <si>
    <t>Áron</t>
  </si>
  <si>
    <t>Jakab Péter</t>
  </si>
  <si>
    <t>Kovács Adél</t>
  </si>
  <si>
    <t>Péterfi László</t>
  </si>
  <si>
    <t>Szabó Kristóf</t>
  </si>
  <si>
    <t>Savanyú Bence</t>
  </si>
  <si>
    <t>Tóth Vanda</t>
  </si>
  <si>
    <t>Hevesi Ildikó</t>
  </si>
  <si>
    <t>Juhász Katalin</t>
  </si>
  <si>
    <t>Magyar Áron</t>
  </si>
  <si>
    <t>ISO Dátum</t>
  </si>
  <si>
    <t>Termék</t>
  </si>
  <si>
    <t>Carlota / Pest: 658</t>
  </si>
  <si>
    <t>Aspen / Fejér: 345</t>
  </si>
  <si>
    <t>Yanaki / Fejér: 195</t>
  </si>
  <si>
    <t>FlatTop / Fejér: 187</t>
  </si>
  <si>
    <t>Carlota / Fejér: 156</t>
  </si>
  <si>
    <t>Carlota / Pest: 235</t>
  </si>
  <si>
    <t>Carlota / Heves: 121</t>
  </si>
  <si>
    <t>Yanaki / Pest: 1209</t>
  </si>
  <si>
    <t>Yanaki / Heves: 123</t>
  </si>
  <si>
    <t>Hely</t>
  </si>
  <si>
    <t>Mennyiség</t>
  </si>
  <si>
    <t>Termék / Hely: Mennyiség</t>
  </si>
  <si>
    <t>BAL, JOBB, KÖZÉP, SZÖVEG.KERES, HOSSZ, DÁTUM</t>
  </si>
  <si>
    <t>Készítsen kimutatást az Termékek eladott mennyiségéről Website szerint csoportosítva</t>
  </si>
  <si>
    <t>Pivot tábla</t>
  </si>
  <si>
    <t>Kód</t>
  </si>
  <si>
    <t>Név</t>
  </si>
  <si>
    <t>Tagozat</t>
  </si>
  <si>
    <t>Finanszirozás</t>
  </si>
  <si>
    <t>Átlag</t>
  </si>
  <si>
    <t>Tandíj</t>
  </si>
  <si>
    <t>Ösztöndíj</t>
  </si>
  <si>
    <t>Bab Krisztina</t>
  </si>
  <si>
    <t>levelező</t>
  </si>
  <si>
    <t>költségtérítéses</t>
  </si>
  <si>
    <t>Babós Viktória</t>
  </si>
  <si>
    <t>nappali</t>
  </si>
  <si>
    <t>állami</t>
  </si>
  <si>
    <t>160 000 Ft tandíjat kell fizetni a költségtérítéses hallgatóknak és azoknak, akiknek az átlaga 2,5 alatti.</t>
  </si>
  <si>
    <t>Balog Dániel</t>
  </si>
  <si>
    <t>Balogh Anita</t>
  </si>
  <si>
    <t>Huba Zsófia</t>
  </si>
  <si>
    <t>Baranyai Zsolt</t>
  </si>
  <si>
    <t>Baranyay Krisztina</t>
  </si>
  <si>
    <t>Koltai Krisztina</t>
  </si>
  <si>
    <t>Baráth  Margit</t>
  </si>
  <si>
    <t>Bártfai Zsuzsa</t>
  </si>
  <si>
    <t>Sas Bíbora</t>
  </si>
  <si>
    <t>Bebiák Bíbora</t>
  </si>
  <si>
    <t>Beliczai Dóra</t>
  </si>
  <si>
    <t>Berey Bálint</t>
  </si>
  <si>
    <t>Bilsizky Anita</t>
  </si>
  <si>
    <t>Bíró Annamária</t>
  </si>
  <si>
    <t>Bíró Péter</t>
  </si>
  <si>
    <t>Bittner Ágnes</t>
  </si>
  <si>
    <t>Bodó Róbert</t>
  </si>
  <si>
    <t>Bogárdi Zsófia</t>
  </si>
  <si>
    <t>Bősze Róbert</t>
  </si>
  <si>
    <t>Bradák Balázs</t>
  </si>
  <si>
    <t>Brassói Zoltán</t>
  </si>
  <si>
    <t>Búzási Zsuzsa</t>
  </si>
  <si>
    <t>Cserép Virág</t>
  </si>
  <si>
    <t>Havas Virág</t>
  </si>
  <si>
    <t>Csősz Katalin</t>
  </si>
  <si>
    <t>Hidvégi Bulcsú</t>
  </si>
  <si>
    <t>Czirók Tamás</t>
  </si>
  <si>
    <t>Danyi Szabolcs</t>
  </si>
  <si>
    <t>Érdi Szabrina</t>
  </si>
  <si>
    <t>Edit Judit</t>
  </si>
  <si>
    <t>Enyedi Péter</t>
  </si>
  <si>
    <t>Érdi Orsolya</t>
  </si>
  <si>
    <t>Fehér Piroska</t>
  </si>
  <si>
    <t>Fodor Réka</t>
  </si>
  <si>
    <t>Fördős Ágnes</t>
  </si>
  <si>
    <t>Gál Nóra</t>
  </si>
  <si>
    <t>Galbács Krisztina</t>
  </si>
  <si>
    <t>Gere Gitta</t>
  </si>
  <si>
    <t>Gergely Réka</t>
  </si>
  <si>
    <t>Gipsz Jakab</t>
  </si>
  <si>
    <t>Gipsz Jolán</t>
  </si>
  <si>
    <t>Gulácsy László</t>
  </si>
  <si>
    <t>Gyura Zsolt</t>
  </si>
  <si>
    <t>Haba Mária</t>
  </si>
  <si>
    <t>Hal Csaba</t>
  </si>
  <si>
    <t>Hámori Katalin</t>
  </si>
  <si>
    <t>Hámori Zsófia</t>
  </si>
  <si>
    <t>Hanák Dóra</t>
  </si>
  <si>
    <t>Lanák Nóra</t>
  </si>
  <si>
    <t>Harsányi Ágnes</t>
  </si>
  <si>
    <t>Havasi Mónika</t>
  </si>
  <si>
    <t>Hegyi Lilla</t>
  </si>
  <si>
    <t>Heiter Nóra</t>
  </si>
  <si>
    <t>Hete Krisztina</t>
  </si>
  <si>
    <t>Hidvégi Gábor</t>
  </si>
  <si>
    <t>Hiszt Erika</t>
  </si>
  <si>
    <t>Hiszt István</t>
  </si>
  <si>
    <t>Horváth Anita</t>
  </si>
  <si>
    <t>Horváth Ibolya</t>
  </si>
  <si>
    <t>Horváth Imre</t>
  </si>
  <si>
    <t>Horváth Katalin</t>
  </si>
  <si>
    <t>Horváth Kinga</t>
  </si>
  <si>
    <t>Horváth Krisztina</t>
  </si>
  <si>
    <t>Hőnyi Berény</t>
  </si>
  <si>
    <t>Hun Örs</t>
  </si>
  <si>
    <t>Jakab Gabriella</t>
  </si>
  <si>
    <t>Kakukk Mária</t>
  </si>
  <si>
    <t>Kakukk Márton</t>
  </si>
  <si>
    <t>Kakukk Tas</t>
  </si>
  <si>
    <t>Kala Huba</t>
  </si>
  <si>
    <t>Kala Márton</t>
  </si>
  <si>
    <t>Kala Pál</t>
  </si>
  <si>
    <t>Karácsony Benő</t>
  </si>
  <si>
    <t>Karácsony Norbert</t>
  </si>
  <si>
    <t>Kaufmann Nikolett Éva</t>
  </si>
  <si>
    <t>Kellner Ilona</t>
  </si>
  <si>
    <t>Kérészy Ágnes</t>
  </si>
  <si>
    <t>Kis Károly</t>
  </si>
  <si>
    <t>Kis Pál</t>
  </si>
  <si>
    <t>Kiss Ágnes</t>
  </si>
  <si>
    <t>Kiss Angéla Anna</t>
  </si>
  <si>
    <t>Kiss Barbara</t>
  </si>
  <si>
    <t>Kiss Csaba</t>
  </si>
  <si>
    <t>Kiss István</t>
  </si>
  <si>
    <t>Kiss Iván</t>
  </si>
  <si>
    <t>Határozza meg a hallgatók által fizetendő tandíjat és a kapott ösztöndíjat!</t>
  </si>
  <si>
    <t>HA, VAGY, ÉS, KEREK.FEL</t>
  </si>
  <si>
    <t>Ösztöndíjat a nappalis, állami finanszírozású hallgatók kapnak 3,5-es átlag felett,egészenként 15 000 Ft-ot.</t>
  </si>
  <si>
    <t>A feladatok a táblázat végén folytatódnak.</t>
  </si>
  <si>
    <t>Készítsen kimutatást a nappali és levelező tagozatosok darabszámáról a finanszírozás formája szerint csoportosítva</t>
  </si>
  <si>
    <t>Tanulók száma</t>
  </si>
  <si>
    <t>Szerző</t>
  </si>
  <si>
    <t>Cím</t>
  </si>
  <si>
    <t>Témakör</t>
  </si>
  <si>
    <t>Raktárkészlet/db/</t>
  </si>
  <si>
    <t>Nettó érték</t>
  </si>
  <si>
    <t>Bruttó érték</t>
  </si>
  <si>
    <t>Joseph Conrad</t>
  </si>
  <si>
    <t>Almayer légvára-Lord Jim</t>
  </si>
  <si>
    <t>Szépirodalom</t>
  </si>
  <si>
    <t>Kedvezmény</t>
  </si>
  <si>
    <t>Irwin Shaw</t>
  </si>
  <si>
    <t>Pap, katona, kondás</t>
  </si>
  <si>
    <t>Áfakulcs</t>
  </si>
  <si>
    <t>Faludy György</t>
  </si>
  <si>
    <t>Fracois Villon balladái</t>
  </si>
  <si>
    <t>Mezey László</t>
  </si>
  <si>
    <t>Róma utódai</t>
  </si>
  <si>
    <t>Történelem</t>
  </si>
  <si>
    <t>A könyvek adatai:</t>
  </si>
  <si>
    <t>Császár Ákos</t>
  </si>
  <si>
    <t>Valós Analízis I</t>
  </si>
  <si>
    <t>Tudomány</t>
  </si>
  <si>
    <t>A legolcsóbb könyv</t>
  </si>
  <si>
    <t>Száva István</t>
  </si>
  <si>
    <t>A nagyságos fejedelem</t>
  </si>
  <si>
    <t>A legdrágább könyv</t>
  </si>
  <si>
    <t>Mihail Bulgakov</t>
  </si>
  <si>
    <t>Morfium</t>
  </si>
  <si>
    <t>Teljes raktárkészlet (db)</t>
  </si>
  <si>
    <t>Lengyel Dénes</t>
  </si>
  <si>
    <t>Régi magyar mondák</t>
  </si>
  <si>
    <t>Paul R. Halmos</t>
  </si>
  <si>
    <t>Mértékelmélet</t>
  </si>
  <si>
    <t>A könyvek átlagos nettó ára</t>
  </si>
  <si>
    <t>Stanislav Budín</t>
  </si>
  <si>
    <t>Egy úr az admiralitásról</t>
  </si>
  <si>
    <t>A könyvtár teljes bruttó értéke</t>
  </si>
  <si>
    <t>Max Gallo</t>
  </si>
  <si>
    <t>A gyilkosok éjszakája</t>
  </si>
  <si>
    <t>Nostromo</t>
  </si>
  <si>
    <t>Darabszám megoszlása</t>
  </si>
  <si>
    <t>Bruttó összérték</t>
  </si>
  <si>
    <t>Robert Merle</t>
  </si>
  <si>
    <t>Két nap az élet</t>
  </si>
  <si>
    <t>Alexandre Dumas</t>
  </si>
  <si>
    <t>Egy orvos feljegyzései</t>
  </si>
  <si>
    <t>Vercors</t>
  </si>
  <si>
    <t>Tropi-komédia</t>
  </si>
  <si>
    <t>William Shakespeare</t>
  </si>
  <si>
    <t>Királydrámák</t>
  </si>
  <si>
    <t>H. S. Commager</t>
  </si>
  <si>
    <t>A második világháború története</t>
  </si>
  <si>
    <t>Charles Dickens</t>
  </si>
  <si>
    <t>Copperfield Dávid</t>
  </si>
  <si>
    <t>Erich Maria Remarqe</t>
  </si>
  <si>
    <t>Nyugaton a helyzet változatlan</t>
  </si>
  <si>
    <t>Örkény István</t>
  </si>
  <si>
    <t>Kisregények</t>
  </si>
  <si>
    <t>Nikodémusz Antal</t>
  </si>
  <si>
    <t>Parciális differenciálegyenletek I</t>
  </si>
  <si>
    <t>A világ ura II</t>
  </si>
  <si>
    <t>Francia história</t>
  </si>
  <si>
    <t>Whilliam Shakespeare</t>
  </si>
  <si>
    <t>Vígjátékok</t>
  </si>
  <si>
    <t>A régens lánya</t>
  </si>
  <si>
    <t>Walter Kramer</t>
  </si>
  <si>
    <t>A világ csodái</t>
  </si>
  <si>
    <t>Gergely András</t>
  </si>
  <si>
    <t>Magyarország története (1790-1918)</t>
  </si>
  <si>
    <t>Alekszej Tolsztoj</t>
  </si>
  <si>
    <t>Első Péter</t>
  </si>
  <si>
    <t>Brien Davies</t>
  </si>
  <si>
    <t>Integráltranszformációk és alkalmazásuk</t>
  </si>
  <si>
    <t>S. Fischer-Fabian</t>
  </si>
  <si>
    <t>A német caesarok</t>
  </si>
  <si>
    <t>Domokos János</t>
  </si>
  <si>
    <t>A világirodalom legszebb elbeszélései</t>
  </si>
  <si>
    <t>Eich Maria Remarque</t>
  </si>
  <si>
    <t>A Diadalív árnyékában</t>
  </si>
  <si>
    <t>Valós Analízis II</t>
  </si>
  <si>
    <t>Piers Paul Read</t>
  </si>
  <si>
    <t>Életben maradtak</t>
  </si>
  <si>
    <t>J. Duncan</t>
  </si>
  <si>
    <t>Bevezetés a komplex függvénytanba</t>
  </si>
  <si>
    <t>Egon Friedell</t>
  </si>
  <si>
    <t>Az újkori kultúra története I</t>
  </si>
  <si>
    <t>Galántai József</t>
  </si>
  <si>
    <t>Háború és békekötés</t>
  </si>
  <si>
    <t>Lipták Gábor</t>
  </si>
  <si>
    <t>Aranyhíd</t>
  </si>
  <si>
    <t>Gergely Jenő</t>
  </si>
  <si>
    <t>A magyarországi forradalmak</t>
  </si>
  <si>
    <t>Makkai László</t>
  </si>
  <si>
    <t>A reneszánsz világa</t>
  </si>
  <si>
    <t>A messzeség titkai</t>
  </si>
  <si>
    <t>Ormos Mária</t>
  </si>
  <si>
    <t>Mussolini</t>
  </si>
  <si>
    <t>James Joyce</t>
  </si>
  <si>
    <t>Ifjúkori önarckép</t>
  </si>
  <si>
    <t>Ralph Ingersoll</t>
  </si>
  <si>
    <t>Szigorúan titkos</t>
  </si>
  <si>
    <t>Állati elmék</t>
  </si>
  <si>
    <t>A sziget</t>
  </si>
  <si>
    <t>Erdődy János</t>
  </si>
  <si>
    <t>Sasoknál magasabban</t>
  </si>
  <si>
    <t>Barta Gábor</t>
  </si>
  <si>
    <t>Keresztesek áldott népe</t>
  </si>
  <si>
    <t>Réz Pál</t>
  </si>
  <si>
    <t>Voltaire világa</t>
  </si>
  <si>
    <t>A. Z. Manfred</t>
  </si>
  <si>
    <t>Napoleon</t>
  </si>
  <si>
    <t>Burton C. Andrus</t>
  </si>
  <si>
    <t>A nürnbergi huszonkettő</t>
  </si>
  <si>
    <t>Hegedűs Géza</t>
  </si>
  <si>
    <t>A menekülő herceg</t>
  </si>
  <si>
    <t>Szombathy Viktor</t>
  </si>
  <si>
    <t>Száll a rege várról várra</t>
  </si>
  <si>
    <t>V. G. Jan</t>
  </si>
  <si>
    <t>Batu kán</t>
  </si>
  <si>
    <t>Jack Keruac</t>
  </si>
  <si>
    <t>Úton</t>
  </si>
  <si>
    <t>Papp Imre</t>
  </si>
  <si>
    <t>A napkirály</t>
  </si>
  <si>
    <t>L. Arnold</t>
  </si>
  <si>
    <t>Sztochasztikus differenciálegyenletek</t>
  </si>
  <si>
    <t>Walter Zöllner</t>
  </si>
  <si>
    <t>A keresztes háborúk története</t>
  </si>
  <si>
    <t>G. L. Rozanov</t>
  </si>
  <si>
    <t>Titkos diplomácia</t>
  </si>
  <si>
    <t>Mesterségem a halál</t>
  </si>
  <si>
    <t>Kósa András</t>
  </si>
  <si>
    <t>Variációszámítás</t>
  </si>
  <si>
    <t>Ion Mihai Pacepa</t>
  </si>
  <si>
    <t>Vörös horizontok</t>
  </si>
  <si>
    <t>Friedrich Dürrenmatt</t>
  </si>
  <si>
    <t>Az ígéret</t>
  </si>
  <si>
    <t>Supka Géza</t>
  </si>
  <si>
    <t>Habsburg krónika</t>
  </si>
  <si>
    <t>Iszaak Babel</t>
  </si>
  <si>
    <t>A lovashadsereg</t>
  </si>
  <si>
    <t>Kalmár János</t>
  </si>
  <si>
    <t>Magyarország története</t>
  </si>
  <si>
    <t>Randé Jenő</t>
  </si>
  <si>
    <t>A gépek forradalma</t>
  </si>
  <si>
    <t>R. Várkonyi Ágnes</t>
  </si>
  <si>
    <t>Két pogány közt</t>
  </si>
  <si>
    <t>Optimalizálási eljárások II</t>
  </si>
  <si>
    <t>Nyugati szemmel</t>
  </si>
  <si>
    <t>Suetonius</t>
  </si>
  <si>
    <t>A caesarok élete</t>
  </si>
  <si>
    <t>Húsz év múlva II</t>
  </si>
  <si>
    <t>Egy orvos feljegyzései II</t>
  </si>
  <si>
    <t>Farkas Miklós</t>
  </si>
  <si>
    <t>Speciális függvények I</t>
  </si>
  <si>
    <t>Gabriel Garcia Márquez</t>
  </si>
  <si>
    <t>Száz év magány</t>
  </si>
  <si>
    <t>Mikolás Miklós</t>
  </si>
  <si>
    <t>Valós függvénytan és ortogonális sorok</t>
  </si>
  <si>
    <t>Lovas György</t>
  </si>
  <si>
    <t>A gondolkodás évszázadai</t>
  </si>
  <si>
    <t>Nemeskürty István</t>
  </si>
  <si>
    <t>Diák, írj magyar éneket II</t>
  </si>
  <si>
    <t>Walter Rudin</t>
  </si>
  <si>
    <t>A matematikai analízis alapjai</t>
  </si>
  <si>
    <t>Szerencsés Károly</t>
  </si>
  <si>
    <t>A kékcédulás hadművelet</t>
  </si>
  <si>
    <t>Szabó László</t>
  </si>
  <si>
    <t>Doberdó, Isonzó, Tirol</t>
  </si>
  <si>
    <t>Fodor András</t>
  </si>
  <si>
    <t>Szólj költemény</t>
  </si>
  <si>
    <t>Karel Capek</t>
  </si>
  <si>
    <t>Az ellopott gyilkosság</t>
  </si>
  <si>
    <t>A világ ura I</t>
  </si>
  <si>
    <t>John Updike</t>
  </si>
  <si>
    <t>Párok</t>
  </si>
  <si>
    <t>Az újkori kultúra története III</t>
  </si>
  <si>
    <t>Romain Gary</t>
  </si>
  <si>
    <t>Lady L.</t>
  </si>
  <si>
    <t>Wiston S. Churchill</t>
  </si>
  <si>
    <t>A második világháború I</t>
  </si>
  <si>
    <t>Hollósi Tibor</t>
  </si>
  <si>
    <t>Hosszú kések éjszakája</t>
  </si>
  <si>
    <t>Nácizmus-Fasizmus</t>
  </si>
  <si>
    <t>Szőkefalvi-Nagy Béla</t>
  </si>
  <si>
    <t>Valós függvények és függvénysorok</t>
  </si>
  <si>
    <t>Dzsingisz kán</t>
  </si>
  <si>
    <t>Optimalizálási eljárások I</t>
  </si>
  <si>
    <t>T. R. Richardson</t>
  </si>
  <si>
    <t>Halál esküvő után</t>
  </si>
  <si>
    <t>Sükösd Mihály</t>
  </si>
  <si>
    <t>Üvöltés</t>
  </si>
  <si>
    <t>L. Berg</t>
  </si>
  <si>
    <t>Másodrendű differenciaegyenletek</t>
  </si>
  <si>
    <t>Vajda Endre</t>
  </si>
  <si>
    <t>Marco Polo utazásai</t>
  </si>
  <si>
    <t>Tragédiák</t>
  </si>
  <si>
    <t>A titkosügynök</t>
  </si>
  <si>
    <t>Az újkori kultúra története II</t>
  </si>
  <si>
    <t>Walter Schellenberg</t>
  </si>
  <si>
    <t>Walter Schellenberg emlékiratai</t>
  </si>
  <si>
    <t>Anderle Ádám</t>
  </si>
  <si>
    <t>Szabadságra született Amerikánk</t>
  </si>
  <si>
    <t>Winston S. Churchill</t>
  </si>
  <si>
    <t>A második világháború II</t>
  </si>
  <si>
    <t>Színművek</t>
  </si>
  <si>
    <t>V. P. Borovicka</t>
  </si>
  <si>
    <t>Híres politikai merényletek</t>
  </si>
  <si>
    <t>Wladislaw b. Pawlak</t>
  </si>
  <si>
    <t>Merényletek könyve</t>
  </si>
  <si>
    <t>A tatárjárás</t>
  </si>
  <si>
    <t>William Golding</t>
  </si>
  <si>
    <t>A legyek ura</t>
  </si>
  <si>
    <t>Kertész István</t>
  </si>
  <si>
    <t>Hellén államférfiak</t>
  </si>
  <si>
    <t>Ken Kesey</t>
  </si>
  <si>
    <t>Száll a kakukk fészkére</t>
  </si>
  <si>
    <t>Diák, írj magyar éneket</t>
  </si>
  <si>
    <t>Bitskei István</t>
  </si>
  <si>
    <t>Hitviták tüzében</t>
  </si>
  <si>
    <t>Parciális differenciálegyenletek II</t>
  </si>
  <si>
    <t>Daniel Keyes</t>
  </si>
  <si>
    <t>Virágot Algernonnak</t>
  </si>
  <si>
    <t>Ambrose Bierce</t>
  </si>
  <si>
    <t>Bagoly folyó</t>
  </si>
  <si>
    <t>I. Grekova</t>
  </si>
  <si>
    <t>A tanszék</t>
  </si>
  <si>
    <t>Szvák Gyula</t>
  </si>
  <si>
    <t>Szürke eminenciások</t>
  </si>
  <si>
    <t>Joseph Heller</t>
  </si>
  <si>
    <t>A 22-es csapdája</t>
  </si>
  <si>
    <t>Speciális függvények II</t>
  </si>
  <si>
    <t>Aleksander Krawczuk</t>
  </si>
  <si>
    <t>Római császárok</t>
  </si>
  <si>
    <t>Voltair</t>
  </si>
  <si>
    <t>Candide</t>
  </si>
  <si>
    <t>Villon</t>
  </si>
  <si>
    <t>A teljes Villon</t>
  </si>
  <si>
    <t>Székely Gábor</t>
  </si>
  <si>
    <t>Hitler hatalomra jutása</t>
  </si>
  <si>
    <t>Benedek István</t>
  </si>
  <si>
    <t>Párizsi szalonok</t>
  </si>
  <si>
    <t>Védett férfiak</t>
  </si>
  <si>
    <t>Josef Kleibl</t>
  </si>
  <si>
    <t>Ádám nyomában</t>
  </si>
  <si>
    <t>Madrapur</t>
  </si>
  <si>
    <t>Walter Lord</t>
  </si>
  <si>
    <t>A Titanic pusztulása</t>
  </si>
  <si>
    <t>William Faulkner</t>
  </si>
  <si>
    <t>Szentély</t>
  </si>
  <si>
    <t>Luce Boulnois</t>
  </si>
  <si>
    <t>A selyemút</t>
  </si>
  <si>
    <t>V. I. Arnold</t>
  </si>
  <si>
    <t>Közönséges differenciálegyenletek</t>
  </si>
  <si>
    <t>Benke József</t>
  </si>
  <si>
    <t>Arab kalifák</t>
  </si>
  <si>
    <t>Üvegfal mögött</t>
  </si>
  <si>
    <t>Pierre Boulle</t>
  </si>
  <si>
    <t>Híd a Kwai folyón</t>
  </si>
  <si>
    <t>Gecse Gusztáv</t>
  </si>
  <si>
    <t>Bibliai történetek</t>
  </si>
  <si>
    <t>L. V. Saposnyikova</t>
  </si>
  <si>
    <t>A kék-hegyek törzsének titkai</t>
  </si>
  <si>
    <t>Ismerkedés a matematikai analízissel</t>
  </si>
  <si>
    <t>Anna Seghers</t>
  </si>
  <si>
    <t>A hetedik kereszt</t>
  </si>
  <si>
    <t>J. D. Salinger</t>
  </si>
  <si>
    <t>A zabhegyező</t>
  </si>
  <si>
    <t>Húsz év múlva I</t>
  </si>
  <si>
    <t>Egy orvos feljegyzései I</t>
  </si>
  <si>
    <t>Malevil</t>
  </si>
  <si>
    <t>Komjáth István</t>
  </si>
  <si>
    <t>Mondák könyve</t>
  </si>
  <si>
    <t>Ladislav Fuks</t>
  </si>
  <si>
    <t>A hullaégető</t>
  </si>
  <si>
    <t>Réti Ervin</t>
  </si>
  <si>
    <t>Halál a dísztribünön</t>
  </si>
  <si>
    <t>Szerb Antal</t>
  </si>
  <si>
    <t>A világirodalom története</t>
  </si>
  <si>
    <t>Kínos történetek</t>
  </si>
  <si>
    <t>Umberto Eco</t>
  </si>
  <si>
    <t>A rózsa neve</t>
  </si>
  <si>
    <t>A feladatok a táblázat után folytatódnak.</t>
  </si>
  <si>
    <t>Egy könyv akkor kap kedvezményes árat, ha a témaköre Tudomány vagy Történelem.</t>
  </si>
  <si>
    <t>Számítsa ki a következő táblázatok adatait, a megoldás során függvényeket használjon.</t>
  </si>
  <si>
    <t>Összesen</t>
  </si>
  <si>
    <t>Raktárkészlet</t>
  </si>
  <si>
    <t>Készítsen a Bruttó összértékről kördiagramot, témakör szerint csoportosítva.</t>
  </si>
  <si>
    <t>Készítsen a Raktárkészletről oszlopdiagramot, témakör szerint csoportosítva.</t>
  </si>
  <si>
    <t>Engedményes nettó ár</t>
  </si>
  <si>
    <t>Nettó ár</t>
  </si>
  <si>
    <t>A Címke tartalmát az Év és a Negyedév cellák felhasználásával állítsa elő.</t>
  </si>
  <si>
    <t>Villám dátum</t>
  </si>
  <si>
    <t>Függvény dátum</t>
  </si>
  <si>
    <t>Villám teljes név</t>
  </si>
  <si>
    <t>Összefüzött teljes név</t>
  </si>
  <si>
    <t>Minden munkafüzet első munkalapja, kérem töltse ki.</t>
  </si>
  <si>
    <t>Adatai</t>
  </si>
  <si>
    <t>*</t>
  </si>
  <si>
    <t>Neve:</t>
  </si>
  <si>
    <t>Csoportja: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</si>
</sst>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Ft&quot;_-;\-* #,##0.00\ &quot;Ft&quot;_-;_-* &quot;-&quot;??\ &quot;Ft&quot;_-;_-@_-"/>
    <numFmt numFmtId="164" formatCode="#,##0\ &quot;Ft&quot;"/>
    <numFmt numFmtId="167" formatCode="0000"/>
    <numFmt numFmtId="168" formatCode="#,##0&quot; db&quot;"/>
    <numFmt numFmtId="169" formatCode="General&quot; db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0"/>
      <name val="Arial"/>
      <family val="2"/>
    </font>
    <font>
      <u/>
      <sz val="12.65"/>
      <color theme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i/>
      <sz val="12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/>
        <bgColor theme="9"/>
      </patternFill>
    </fill>
    <fill>
      <patternFill patternType="solid">
        <fgColor theme="9" tint="0.39997558519241921"/>
        <bgColor theme="9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9" tint="0.3999755851924192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7558519241921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0"/>
      </left>
      <right/>
      <top/>
      <bottom/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theme="9" tint="0.39988402966399123"/>
      </left>
      <right/>
      <top style="medium">
        <color theme="9" tint="0.39988402966399123"/>
      </top>
      <bottom style="medium">
        <color theme="9" tint="0.39988402966399123"/>
      </bottom>
      <diagonal/>
    </border>
    <border>
      <left/>
      <right/>
      <top style="medium">
        <color theme="9" tint="0.39988402966399123"/>
      </top>
      <bottom style="medium">
        <color theme="9" tint="0.39988402966399123"/>
      </bottom>
      <diagonal/>
    </border>
    <border>
      <left/>
      <right style="medium">
        <color theme="9" tint="0.39988402966399123"/>
      </right>
      <top style="medium">
        <color theme="9" tint="0.39988402966399123"/>
      </top>
      <bottom style="medium">
        <color theme="9" tint="0.39988402966399123"/>
      </bottom>
      <diagonal/>
    </border>
  </borders>
  <cellStyleXfs count="11">
    <xf numFmtId="0" fontId="0" fillId="0" borderId="0"/>
    <xf numFmtId="0" fontId="3" fillId="2" borderId="1">
      <alignment wrapText="1"/>
    </xf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6" fillId="0" borderId="0"/>
    <xf numFmtId="0" fontId="2" fillId="0" borderId="0"/>
    <xf numFmtId="44" fontId="17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0" fillId="0" borderId="0" xfId="0" applyNumberFormat="1"/>
    <xf numFmtId="0" fontId="6" fillId="0" borderId="0" xfId="0" applyFont="1"/>
    <xf numFmtId="0" fontId="5" fillId="0" borderId="0" xfId="0" applyFont="1"/>
    <xf numFmtId="0" fontId="5" fillId="0" borderId="0" xfId="0" applyNumberFormat="1" applyFont="1" applyFill="1" applyBorder="1"/>
    <xf numFmtId="0" fontId="6" fillId="0" borderId="0" xfId="0" applyNumberFormat="1" applyFont="1" applyFill="1" applyBorder="1"/>
    <xf numFmtId="0" fontId="9" fillId="3" borderId="2" xfId="0" applyFont="1" applyFill="1" applyBorder="1"/>
    <xf numFmtId="0" fontId="10" fillId="0" borderId="0" xfId="0" applyFont="1"/>
    <xf numFmtId="0" fontId="11" fillId="0" borderId="0" xfId="0" applyFont="1"/>
    <xf numFmtId="0" fontId="9" fillId="4" borderId="4" xfId="0" applyFont="1" applyFill="1" applyBorder="1" applyAlignment="1">
      <alignment horizontal="left" vertical="center"/>
    </xf>
    <xf numFmtId="14" fontId="8" fillId="5" borderId="3" xfId="0" applyNumberFormat="1" applyFont="1" applyFill="1" applyBorder="1"/>
    <xf numFmtId="0" fontId="6" fillId="0" borderId="0" xfId="0" applyFont="1" applyFill="1" applyBorder="1"/>
    <xf numFmtId="0" fontId="8" fillId="5" borderId="3" xfId="0" applyNumberFormat="1" applyFont="1" applyFill="1" applyBorder="1"/>
    <xf numFmtId="0" fontId="9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1" applyFont="1" applyFill="1" applyBorder="1">
      <alignment wrapText="1"/>
    </xf>
    <xf numFmtId="0" fontId="8" fillId="5" borderId="6" xfId="0" applyNumberFormat="1" applyFont="1" applyFill="1" applyBorder="1"/>
    <xf numFmtId="14" fontId="8" fillId="0" borderId="9" xfId="0" applyNumberFormat="1" applyFont="1" applyFill="1" applyBorder="1"/>
    <xf numFmtId="49" fontId="8" fillId="0" borderId="9" xfId="0" applyNumberFormat="1" applyFont="1" applyFill="1" applyBorder="1"/>
    <xf numFmtId="164" fontId="8" fillId="0" borderId="9" xfId="0" applyNumberFormat="1" applyFont="1" applyFill="1" applyBorder="1"/>
    <xf numFmtId="14" fontId="8" fillId="0" borderId="10" xfId="0" applyNumberFormat="1" applyFont="1" applyFill="1" applyBorder="1"/>
    <xf numFmtId="49" fontId="8" fillId="0" borderId="10" xfId="0" applyNumberFormat="1" applyFont="1" applyFill="1" applyBorder="1"/>
    <xf numFmtId="164" fontId="8" fillId="0" borderId="10" xfId="0" applyNumberFormat="1" applyFont="1" applyFill="1" applyBorder="1"/>
    <xf numFmtId="0" fontId="8" fillId="0" borderId="9" xfId="0" applyNumberFormat="1" applyFont="1" applyFill="1" applyBorder="1"/>
    <xf numFmtId="0" fontId="8" fillId="0" borderId="10" xfId="0" applyNumberFormat="1" applyFont="1" applyFill="1" applyBorder="1"/>
    <xf numFmtId="164" fontId="8" fillId="5" borderId="6" xfId="0" applyNumberFormat="1" applyFont="1" applyFill="1" applyBorder="1"/>
    <xf numFmtId="0" fontId="12" fillId="0" borderId="0" xfId="0" applyFont="1"/>
    <xf numFmtId="0" fontId="13" fillId="0" borderId="0" xfId="0" applyFont="1" applyFill="1" applyBorder="1"/>
    <xf numFmtId="0" fontId="14" fillId="0" borderId="0" xfId="0" applyFont="1"/>
    <xf numFmtId="49" fontId="9" fillId="4" borderId="4" xfId="0" applyNumberFormat="1" applyFont="1" applyFill="1" applyBorder="1" applyAlignment="1">
      <alignment horizontal="left" vertical="center"/>
    </xf>
    <xf numFmtId="0" fontId="8" fillId="0" borderId="0" xfId="6" applyFont="1"/>
    <xf numFmtId="0" fontId="8" fillId="0" borderId="0" xfId="6" applyFont="1" applyAlignment="1">
      <alignment horizontal="center"/>
    </xf>
    <xf numFmtId="0" fontId="9" fillId="0" borderId="0" xfId="5" applyFont="1" applyAlignment="1">
      <alignment horizontal="center"/>
    </xf>
    <xf numFmtId="0" fontId="9" fillId="0" borderId="0" xfId="4" applyFont="1" applyAlignment="1">
      <alignment horizontal="center"/>
    </xf>
    <xf numFmtId="0" fontId="9" fillId="0" borderId="0" xfId="6" applyFont="1" applyAlignment="1">
      <alignment horizontal="center"/>
    </xf>
    <xf numFmtId="0" fontId="8" fillId="0" borderId="0" xfId="5" applyFont="1"/>
    <xf numFmtId="0" fontId="8" fillId="0" borderId="0" xfId="4" applyFont="1"/>
    <xf numFmtId="2" fontId="8" fillId="0" borderId="0" xfId="5" applyNumberFormat="1" applyFont="1"/>
    <xf numFmtId="3" fontId="8" fillId="0" borderId="0" xfId="5" applyNumberFormat="1" applyFont="1"/>
    <xf numFmtId="164" fontId="8" fillId="0" borderId="0" xfId="5" applyNumberFormat="1" applyFont="1"/>
    <xf numFmtId="0" fontId="8" fillId="0" borderId="0" xfId="5" applyFont="1" applyAlignment="1">
      <alignment horizontal="center"/>
    </xf>
    <xf numFmtId="14" fontId="8" fillId="0" borderId="0" xfId="5" applyNumberFormat="1" applyFont="1"/>
    <xf numFmtId="0" fontId="18" fillId="0" borderId="0" xfId="4" applyFont="1"/>
    <xf numFmtId="0" fontId="18" fillId="0" borderId="0" xfId="4" applyFont="1" applyAlignment="1"/>
    <xf numFmtId="167" fontId="8" fillId="0" borderId="10" xfId="5" applyNumberFormat="1" applyFont="1" applyBorder="1"/>
    <xf numFmtId="0" fontId="8" fillId="0" borderId="10" xfId="5" applyFont="1" applyBorder="1"/>
    <xf numFmtId="0" fontId="8" fillId="0" borderId="10" xfId="4" applyFont="1" applyBorder="1"/>
    <xf numFmtId="2" fontId="8" fillId="0" borderId="10" xfId="5" applyNumberFormat="1" applyFont="1" applyBorder="1"/>
    <xf numFmtId="0" fontId="8" fillId="0" borderId="10" xfId="5" applyFont="1" applyBorder="1" applyAlignment="1">
      <alignment vertical="center"/>
    </xf>
    <xf numFmtId="164" fontId="8" fillId="5" borderId="3" xfId="0" applyNumberFormat="1" applyFont="1" applyFill="1" applyBorder="1"/>
    <xf numFmtId="0" fontId="19" fillId="0" borderId="0" xfId="5" applyFont="1"/>
    <xf numFmtId="1" fontId="8" fillId="0" borderId="0" xfId="8" applyNumberFormat="1" applyFont="1"/>
    <xf numFmtId="2" fontId="8" fillId="0" borderId="0" xfId="8" applyNumberFormat="1" applyFont="1"/>
    <xf numFmtId="0" fontId="8" fillId="0" borderId="0" xfId="8" applyFont="1"/>
    <xf numFmtId="0" fontId="8" fillId="0" borderId="0" xfId="8" applyFont="1" applyAlignment="1">
      <alignment horizontal="center"/>
    </xf>
    <xf numFmtId="0" fontId="9" fillId="4" borderId="4" xfId="0" applyFont="1" applyFill="1" applyBorder="1" applyAlignment="1">
      <alignment horizontal="center" vertical="center" wrapText="1"/>
    </xf>
    <xf numFmtId="0" fontId="8" fillId="0" borderId="10" xfId="5" applyFont="1" applyBorder="1" applyAlignment="1">
      <alignment vertical="center" wrapText="1"/>
    </xf>
    <xf numFmtId="0" fontId="8" fillId="0" borderId="12" xfId="5" applyFont="1" applyBorder="1" applyAlignment="1">
      <alignment vertical="center"/>
    </xf>
    <xf numFmtId="164" fontId="8" fillId="5" borderId="13" xfId="0" applyNumberFormat="1" applyFont="1" applyFill="1" applyBorder="1"/>
    <xf numFmtId="164" fontId="8" fillId="0" borderId="10" xfId="8" applyNumberFormat="1" applyFont="1" applyBorder="1"/>
    <xf numFmtId="0" fontId="8" fillId="0" borderId="10" xfId="8" applyFont="1" applyBorder="1" applyAlignment="1">
      <alignment horizontal="center"/>
    </xf>
    <xf numFmtId="1" fontId="20" fillId="0" borderId="0" xfId="8" applyNumberFormat="1" applyFont="1"/>
    <xf numFmtId="9" fontId="8" fillId="0" borderId="10" xfId="5" applyNumberFormat="1" applyFont="1" applyBorder="1"/>
    <xf numFmtId="0" fontId="9" fillId="4" borderId="4" xfId="0" applyFont="1" applyFill="1" applyBorder="1" applyAlignment="1">
      <alignment horizontal="left" vertical="center" wrapText="1"/>
    </xf>
    <xf numFmtId="168" fontId="8" fillId="5" borderId="13" xfId="0" applyNumberFormat="1" applyFont="1" applyFill="1" applyBorder="1"/>
    <xf numFmtId="10" fontId="8" fillId="5" borderId="13" xfId="0" applyNumberFormat="1" applyFont="1" applyFill="1" applyBorder="1"/>
    <xf numFmtId="0" fontId="8" fillId="5" borderId="13" xfId="0" applyNumberFormat="1" applyFont="1" applyFill="1" applyBorder="1"/>
    <xf numFmtId="169" fontId="8" fillId="5" borderId="13" xfId="0" applyNumberFormat="1" applyFont="1" applyFill="1" applyBorder="1"/>
    <xf numFmtId="0" fontId="9" fillId="3" borderId="11" xfId="0" applyFont="1" applyFill="1" applyBorder="1" applyAlignment="1"/>
    <xf numFmtId="0" fontId="9" fillId="0" borderId="0" xfId="0" applyFont="1" applyFill="1" applyBorder="1" applyAlignment="1"/>
    <xf numFmtId="0" fontId="8" fillId="0" borderId="0" xfId="8" applyNumberFormat="1" applyFont="1"/>
    <xf numFmtId="0" fontId="9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8" fillId="5" borderId="5" xfId="0" applyNumberFormat="1" applyFont="1" applyFill="1" applyBorder="1" applyAlignment="1">
      <alignment horizontal="center"/>
    </xf>
    <xf numFmtId="0" fontId="8" fillId="5" borderId="6" xfId="0" applyNumberFormat="1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9" fillId="4" borderId="8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1" fillId="0" borderId="0" xfId="10" applyAlignment="1">
      <alignment horizontal="left" vertical="center"/>
    </xf>
    <xf numFmtId="0" fontId="14" fillId="0" borderId="0" xfId="10" applyFont="1"/>
    <xf numFmtId="0" fontId="1" fillId="0" borderId="0" xfId="10"/>
    <xf numFmtId="0" fontId="21" fillId="0" borderId="0" xfId="10" applyFont="1" applyAlignment="1">
      <alignment horizontal="left" vertical="center"/>
    </xf>
    <xf numFmtId="0" fontId="1" fillId="0" borderId="0" xfId="10" applyAlignment="1">
      <alignment horizontal="center" vertical="center"/>
    </xf>
    <xf numFmtId="0" fontId="1" fillId="0" borderId="15" xfId="10" applyBorder="1" applyAlignment="1">
      <alignment horizontal="center"/>
    </xf>
    <xf numFmtId="0" fontId="1" fillId="0" borderId="16" xfId="10" applyBorder="1" applyAlignment="1">
      <alignment horizontal="center"/>
    </xf>
    <xf numFmtId="0" fontId="1" fillId="0" borderId="17" xfId="10" applyBorder="1" applyAlignment="1">
      <alignment horizontal="center"/>
    </xf>
  </cellXfs>
  <cellStyles count="11">
    <cellStyle name="blue" xfId="1" xr:uid="{00000000-0005-0000-0000-000000000000}"/>
    <cellStyle name="Hyperlink 2" xfId="3" xr:uid="{00000000-0005-0000-0000-000001000000}"/>
    <cellStyle name="Normál" xfId="0" builtinId="0"/>
    <cellStyle name="Normal 2" xfId="2" xr:uid="{00000000-0005-0000-0000-000003000000}"/>
    <cellStyle name="Normál 2" xfId="6" xr:uid="{00000000-0005-0000-0000-000004000000}"/>
    <cellStyle name="Normál 3" xfId="10" xr:uid="{95D9EBFD-B164-440B-B4CF-8A3F1A7A4C8F}"/>
    <cellStyle name="Normál_Előadás" xfId="4" xr:uid="{00000000-0005-0000-0000-000005000000}"/>
    <cellStyle name="Normál_Munka1" xfId="5" xr:uid="{00000000-0005-0000-0000-000006000000}"/>
    <cellStyle name="Normál_T06" xfId="8" xr:uid="{00000000-0005-0000-0000-000007000000}"/>
    <cellStyle name="Pénznem 2" xfId="7" xr:uid="{00000000-0005-0000-0000-000008000000}"/>
    <cellStyle name="Százalék 2" xfId="9" xr:uid="{00000000-0005-0000-0000-000009000000}"/>
  </cellStyles>
  <dxfs count="0"/>
  <tableStyles count="0" defaultTableStyle="TableStyleMedium2" defaultPivotStyle="PivotStyleLight16"/>
  <colors>
    <mruColors>
      <color rgb="FFCCFFCC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'Gyakorló 4 (m)'!$B$175</c:f>
              <c:strCache>
                <c:ptCount val="1"/>
                <c:pt idx="0">
                  <c:v>Raktárkészlet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'Gyakorló 4 (m)'!$A$176:$A$178</c:f>
              <c:strCache>
                <c:ptCount val="3"/>
                <c:pt idx="0">
                  <c:v>Szépirodalom</c:v>
                </c:pt>
                <c:pt idx="1">
                  <c:v>Tudomány</c:v>
                </c:pt>
                <c:pt idx="2">
                  <c:v>Történelem</c:v>
                </c:pt>
              </c:strCache>
            </c:strRef>
          </c:cat>
          <c:val>
            <c:numRef>
              <c:f>'Gyakorló 4 (m)'!$B$176:$B$178</c:f>
              <c:numCache>
                <c:formatCode>General" db"</c:formatCode>
                <c:ptCount val="3"/>
                <c:pt idx="0">
                  <c:v>407</c:v>
                </c:pt>
                <c:pt idx="1">
                  <c:v>107</c:v>
                </c:pt>
                <c:pt idx="2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1-4057-9B2D-7F7A6EC46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3071439"/>
        <c:axId val="756255743"/>
      </c:barChart>
      <c:catAx>
        <c:axId val="843071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756255743"/>
        <c:crosses val="autoZero"/>
        <c:auto val="1"/>
        <c:lblAlgn val="ctr"/>
        <c:lblOffset val="100"/>
        <c:noMultiLvlLbl val="0"/>
      </c:catAx>
      <c:valAx>
        <c:axId val="756255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&quot; db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430714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'Gyakorló 4 (m)'!$D$175</c:f>
              <c:strCache>
                <c:ptCount val="1"/>
                <c:pt idx="0">
                  <c:v>Bruttó összérték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47-4F85-B462-F6DB36A193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47-4F85-B462-F6DB36A193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847-4F85-B462-F6DB36A1932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'Gyakorló 4 (m)'!$A$176:$A$178</c:f>
              <c:strCache>
                <c:ptCount val="3"/>
                <c:pt idx="0">
                  <c:v>Szépirodalom</c:v>
                </c:pt>
                <c:pt idx="1">
                  <c:v>Tudomány</c:v>
                </c:pt>
                <c:pt idx="2">
                  <c:v>Történelem</c:v>
                </c:pt>
              </c:strCache>
            </c:strRef>
          </c:cat>
          <c:val>
            <c:numRef>
              <c:f>'Gyakorló 4 (m)'!$D$176:$D$178</c:f>
              <c:numCache>
                <c:formatCode>#\ ##0\ "Ft"</c:formatCode>
                <c:ptCount val="3"/>
                <c:pt idx="0">
                  <c:v>1279994.8999999997</c:v>
                </c:pt>
                <c:pt idx="1">
                  <c:v>351541.08</c:v>
                </c:pt>
                <c:pt idx="2">
                  <c:v>851089.2300000001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47-4F85-B462-F6DB36A19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0</xdr:colOff>
      <xdr:row>27</xdr:row>
      <xdr:rowOff>127579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18B9BF2A-2092-4B18-886B-971ED59C9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64058" cy="54689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102577</xdr:rowOff>
    </xdr:from>
    <xdr:to>
      <xdr:col>19</xdr:col>
      <xdr:colOff>14654</xdr:colOff>
      <xdr:row>54</xdr:row>
      <xdr:rowOff>41897</xdr:rowOff>
    </xdr:to>
    <xdr:pic>
      <xdr:nvPicPr>
        <xdr:cNvPr id="5" name="Kép 4">
          <a:extLst>
            <a:ext uri="{FF2B5EF4-FFF2-40B4-BE49-F238E27FC236}">
              <a16:creationId xmlns:a16="http://schemas.microsoft.com/office/drawing/2014/main" id="{554769A5-9B5B-4D3F-9344-F905D57FB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43904"/>
          <a:ext cx="11378712" cy="52806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36633</xdr:rowOff>
    </xdr:from>
    <xdr:to>
      <xdr:col>19</xdr:col>
      <xdr:colOff>29307</xdr:colOff>
      <xdr:row>79</xdr:row>
      <xdr:rowOff>179610</xdr:rowOff>
    </xdr:to>
    <xdr:pic>
      <xdr:nvPicPr>
        <xdr:cNvPr id="7" name="Kép 6">
          <a:extLst>
            <a:ext uri="{FF2B5EF4-FFF2-40B4-BE49-F238E27FC236}">
              <a16:creationId xmlns:a16="http://schemas.microsoft.com/office/drawing/2014/main" id="{B97846DB-A3B3-401E-8D47-3B2C2D9DB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719287"/>
          <a:ext cx="11393365" cy="5088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7328</xdr:colOff>
      <xdr:row>22</xdr:row>
      <xdr:rowOff>7326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BC443883-5757-4087-BC8A-50C83D30F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84424" cy="43595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2</xdr:rowOff>
    </xdr:from>
    <xdr:to>
      <xdr:col>10</xdr:col>
      <xdr:colOff>14654</xdr:colOff>
      <xdr:row>45</xdr:row>
      <xdr:rowOff>10607</xdr:rowOff>
    </xdr:to>
    <xdr:pic>
      <xdr:nvPicPr>
        <xdr:cNvPr id="5" name="Kép 4">
          <a:extLst>
            <a:ext uri="{FF2B5EF4-FFF2-40B4-BE49-F238E27FC236}">
              <a16:creationId xmlns:a16="http://schemas.microsoft.com/office/drawing/2014/main" id="{A7EB2613-318E-43BB-B5A6-50BCC75F2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52194"/>
          <a:ext cx="10191750" cy="4560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179509</xdr:colOff>
      <xdr:row>184</xdr:row>
      <xdr:rowOff>159726</xdr:rowOff>
    </xdr:from>
    <xdr:to>
      <xdr:col>3</xdr:col>
      <xdr:colOff>223471</xdr:colOff>
      <xdr:row>198</xdr:row>
      <xdr:rowOff>133349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6102CC46-2F4D-448E-B532-67EA9B973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465260</xdr:colOff>
      <xdr:row>184</xdr:row>
      <xdr:rowOff>152399</xdr:rowOff>
    </xdr:from>
    <xdr:to>
      <xdr:col>8</xdr:col>
      <xdr:colOff>553183</xdr:colOff>
      <xdr:row>198</xdr:row>
      <xdr:rowOff>126022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55EADC93-E1E8-4903-9153-5DCBAF188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rta\OKTATAS\Heller\Excel%20levelez&#337;\El&#337;ad&#225;s\El&#337;ad&#225;smegold&#225;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rta\OKTATAS\Heller\Excel%20levelez&#337;\El&#337;ad&#225;s\El&#337;ad&#225;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Highline\01Winter2011\Busn216\ClassNotes\03Excel\Excel2010IsFun!STARTVideos%2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Keplet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odalom"/>
      <sheetName val="formátum"/>
      <sheetName val="formázás"/>
      <sheetName val="kitöltés"/>
      <sheetName val="hivatkozás"/>
      <sheetName val="Képlet"/>
      <sheetName val="függvény1"/>
      <sheetName val="függvény2"/>
      <sheetName val="függvény3"/>
      <sheetName val="függvény4"/>
      <sheetName val="függvény5"/>
      <sheetName val="függvény6"/>
      <sheetName val="függvény7"/>
      <sheetName val="függvény8"/>
      <sheetName val="függvény9"/>
      <sheetName val="regresszió"/>
      <sheetName val="trend"/>
      <sheetName val="grafikonra illesztés"/>
      <sheetName val="leíró statisztika"/>
      <sheetName val="Grafikon1"/>
      <sheetName val="Grafikon2"/>
      <sheetName val="Grafikon3"/>
      <sheetName val="Grafikon4"/>
      <sheetName val="Grafikon5"/>
      <sheetName val="Grafikon6"/>
      <sheetName val="érzékenység"/>
      <sheetName val="célérték"/>
      <sheetName val="adatbázis"/>
      <sheetName val="videó"/>
      <sheetName val="rendezés-szürés"/>
      <sheetName val="kimutatás"/>
      <sheetName val="kimutatás diagram1"/>
      <sheetName val="kimutatás diagram2"/>
      <sheetName val="részösszeg"/>
      <sheetName val="űrlap"/>
      <sheetName val="optimum1"/>
      <sheetName val="optimum2"/>
      <sheetName val="optimum3"/>
      <sheetName val="optimum4"/>
      <sheetName val="másolás"/>
      <sheetName val="nyomtatás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hétfő</v>
          </cell>
        </row>
        <row r="4">
          <cell r="A4" t="str">
            <v>kedd</v>
          </cell>
        </row>
        <row r="5">
          <cell r="A5" t="str">
            <v>szerda</v>
          </cell>
        </row>
        <row r="6">
          <cell r="A6" t="str">
            <v>csütörtök</v>
          </cell>
        </row>
        <row r="7">
          <cell r="A7" t="str">
            <v>péntek</v>
          </cell>
        </row>
        <row r="8">
          <cell r="A8" t="str">
            <v>szombat</v>
          </cell>
        </row>
        <row r="9">
          <cell r="A9" t="str">
            <v>vasárnap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odalom"/>
      <sheetName val="formátum"/>
      <sheetName val="formázás"/>
      <sheetName val="kitöltés"/>
      <sheetName val="hivatkozás"/>
      <sheetName val="Képlet"/>
      <sheetName val="függvény1"/>
      <sheetName val="függvény2"/>
      <sheetName val="függvény3"/>
      <sheetName val="függvény4"/>
      <sheetName val="függvény5"/>
      <sheetName val="függvény6"/>
      <sheetName val="függvény7"/>
      <sheetName val="függvény8"/>
      <sheetName val="függvény9"/>
      <sheetName val="regresszió"/>
      <sheetName val="trend"/>
      <sheetName val="grafikonra illesztés"/>
      <sheetName val="leíró statisztika"/>
      <sheetName val="Grafikon1"/>
      <sheetName val="Grafikon2"/>
      <sheetName val="Grafikon3"/>
      <sheetName val="Grafikon4"/>
      <sheetName val="Grafikon5"/>
      <sheetName val="Grafikon6"/>
      <sheetName val="érzékenység"/>
      <sheetName val="célérték"/>
      <sheetName val="adatbázis"/>
      <sheetName val="videó"/>
      <sheetName val="rendezés-szürés"/>
      <sheetName val="kimutatás"/>
      <sheetName val="részösszeg"/>
      <sheetName val="űrlap"/>
      <sheetName val="optimum1"/>
      <sheetName val="optimum2"/>
      <sheetName val="optimum3"/>
      <sheetName val="optimum4"/>
      <sheetName val="másolás"/>
      <sheetName val="nyomtatás"/>
    </sheetNames>
    <sheetDataSet>
      <sheetData sheetId="0"/>
      <sheetData sheetId="1"/>
      <sheetData sheetId="2"/>
      <sheetData sheetId="3"/>
      <sheetData sheetId="4">
        <row r="3">
          <cell r="G3">
            <v>1</v>
          </cell>
          <cell r="H3">
            <v>2</v>
          </cell>
          <cell r="I3">
            <v>3</v>
          </cell>
        </row>
        <row r="4">
          <cell r="G4">
            <v>4</v>
          </cell>
          <cell r="H4">
            <v>5</v>
          </cell>
          <cell r="I4">
            <v>6</v>
          </cell>
        </row>
        <row r="5">
          <cell r="G5">
            <v>7</v>
          </cell>
          <cell r="H5">
            <v>8</v>
          </cell>
          <cell r="I5">
            <v>9</v>
          </cell>
        </row>
        <row r="6">
          <cell r="G6">
            <v>10</v>
          </cell>
          <cell r="H6">
            <v>11</v>
          </cell>
          <cell r="I6">
            <v>12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 is Excel"/>
      <sheetName val="Rows and Columns"/>
      <sheetName val="The Equal Sign"/>
      <sheetName val="Ampersand"/>
      <sheetName val="Formulas"/>
      <sheetName val="HW(1)"/>
      <sheetName val="HW(1an)"/>
      <sheetName val="Math (1)"/>
      <sheetName val="Math(2)"/>
      <sheetName val="Math(2an)"/>
      <sheetName val="Functions"/>
      <sheetName val="Functions (2)"/>
      <sheetName val="HW(3)"/>
      <sheetName val="HW(3an)"/>
      <sheetName val="Cell References"/>
      <sheetName val="IncomeStatement"/>
      <sheetName val="Multiplication Table"/>
      <sheetName val="Copy and Move"/>
      <sheetName val="Assumptions"/>
      <sheetName val="FormulaInputs"/>
      <sheetName val="HW(4)"/>
      <sheetName val="HW(4an)"/>
      <sheetName val="Formatting (1)"/>
      <sheetName val="Formatting (2)"/>
      <sheetName val="HW(5)"/>
      <sheetName val="HW(5an)"/>
      <sheetName val="Formatting (3)"/>
      <sheetName val="Round for Deduction"/>
      <sheetName val="Date Math"/>
      <sheetName val="Time Formatting (1)"/>
      <sheetName val="Time Formatting (2)"/>
      <sheetName val="Time Formatting (3)"/>
      <sheetName val="Percentage"/>
      <sheetName val="HW(6)"/>
      <sheetName val="HW(6an)"/>
      <sheetName val="Charts (1)"/>
      <sheetName val="Charts (2)"/>
      <sheetName val="Charts (3)"/>
      <sheetName val="Charts (4)"/>
      <sheetName val="Charts (5)"/>
      <sheetName val="Chart1"/>
      <sheetName val="Charts (6)"/>
      <sheetName val="Charts (7)"/>
      <sheetName val="HW(7)"/>
      <sheetName val="HW(7an)"/>
      <sheetName val="Page Setup"/>
      <sheetName val="Analyze Data"/>
      <sheetName val="Sort"/>
      <sheetName val="Filter(2)"/>
      <sheetName val="LukeSales"/>
      <sheetName val="JonNE"/>
      <sheetName val="PT(1)"/>
      <sheetName val="PT(2)"/>
      <sheetName val="PT(3)"/>
      <sheetName val="PT(4)"/>
      <sheetName val="PT(5)"/>
      <sheetName val="PT"/>
      <sheetName val="FilterSearch"/>
      <sheetName val="PT(6)"/>
      <sheetName val="TableF"/>
      <sheetName val="HW(9)"/>
      <sheetName val="HW(9an)"/>
      <sheetName val="HW(10)"/>
      <sheetName val="HW(10an)"/>
      <sheetName val="HW(11)"/>
      <sheetName val="HW(11an)"/>
      <sheetName val="IF Function"/>
      <sheetName val="Filter"/>
      <sheetName val="IF(1)"/>
      <sheetName val="IF(2)"/>
      <sheetName val="V(1)"/>
      <sheetName val="V(2)"/>
      <sheetName val="K"/>
      <sheetName val="HW(8)"/>
      <sheetName val="HW(8an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>
            <v>37827</v>
          </cell>
          <cell r="B2">
            <v>26722</v>
          </cell>
          <cell r="C2">
            <v>52269</v>
          </cell>
          <cell r="D2">
            <v>41140</v>
          </cell>
          <cell r="E2">
            <v>47195</v>
          </cell>
          <cell r="F2">
            <v>47609</v>
          </cell>
          <cell r="G2">
            <v>45963</v>
          </cell>
          <cell r="H2">
            <v>16527</v>
          </cell>
          <cell r="I2">
            <v>18848</v>
          </cell>
          <cell r="J2">
            <v>42737</v>
          </cell>
        </row>
        <row r="3">
          <cell r="A3">
            <v>44040</v>
          </cell>
          <cell r="B3">
            <v>13980</v>
          </cell>
          <cell r="C3">
            <v>40909</v>
          </cell>
          <cell r="D3">
            <v>54632</v>
          </cell>
          <cell r="E3">
            <v>48236</v>
          </cell>
          <cell r="F3">
            <v>43511</v>
          </cell>
          <cell r="G3">
            <v>13981</v>
          </cell>
          <cell r="H3">
            <v>25887</v>
          </cell>
          <cell r="I3">
            <v>45310</v>
          </cell>
          <cell r="J3">
            <v>24211</v>
          </cell>
        </row>
        <row r="4">
          <cell r="A4">
            <v>20527</v>
          </cell>
          <cell r="B4">
            <v>40663</v>
          </cell>
          <cell r="C4">
            <v>46398</v>
          </cell>
          <cell r="D4">
            <v>31802</v>
          </cell>
          <cell r="E4">
            <v>41115</v>
          </cell>
          <cell r="F4">
            <v>42221</v>
          </cell>
          <cell r="G4">
            <v>52936</v>
          </cell>
          <cell r="H4">
            <v>19412</v>
          </cell>
          <cell r="I4">
            <v>52833</v>
          </cell>
          <cell r="J4">
            <v>53879</v>
          </cell>
        </row>
        <row r="5">
          <cell r="A5">
            <v>51500</v>
          </cell>
          <cell r="B5">
            <v>53360</v>
          </cell>
          <cell r="C5">
            <v>18407</v>
          </cell>
          <cell r="D5">
            <v>33099</v>
          </cell>
          <cell r="E5">
            <v>13063</v>
          </cell>
          <cell r="F5">
            <v>34761</v>
          </cell>
          <cell r="G5">
            <v>41983</v>
          </cell>
          <cell r="H5">
            <v>51034</v>
          </cell>
          <cell r="I5">
            <v>24456</v>
          </cell>
          <cell r="J5">
            <v>26970</v>
          </cell>
        </row>
        <row r="6">
          <cell r="A6">
            <v>45256</v>
          </cell>
          <cell r="B6">
            <v>21315</v>
          </cell>
          <cell r="C6">
            <v>15103</v>
          </cell>
          <cell r="D6">
            <v>13330</v>
          </cell>
          <cell r="E6">
            <v>37964</v>
          </cell>
          <cell r="F6">
            <v>54849</v>
          </cell>
          <cell r="G6">
            <v>38530</v>
          </cell>
          <cell r="H6">
            <v>38939</v>
          </cell>
          <cell r="I6">
            <v>16250</v>
          </cell>
          <cell r="J6">
            <v>44911</v>
          </cell>
        </row>
        <row r="7">
          <cell r="A7">
            <v>34788</v>
          </cell>
          <cell r="B7">
            <v>20666</v>
          </cell>
          <cell r="C7">
            <v>36019</v>
          </cell>
          <cell r="D7">
            <v>33587</v>
          </cell>
          <cell r="E7">
            <v>46349</v>
          </cell>
          <cell r="F7">
            <v>24604</v>
          </cell>
          <cell r="G7">
            <v>36651</v>
          </cell>
          <cell r="H7">
            <v>24834</v>
          </cell>
          <cell r="I7">
            <v>30191</v>
          </cell>
          <cell r="J7">
            <v>35117</v>
          </cell>
        </row>
        <row r="8">
          <cell r="A8">
            <v>34034</v>
          </cell>
          <cell r="B8">
            <v>17822</v>
          </cell>
          <cell r="C8">
            <v>40273</v>
          </cell>
          <cell r="D8">
            <v>31795</v>
          </cell>
          <cell r="E8">
            <v>22175</v>
          </cell>
          <cell r="F8">
            <v>28698</v>
          </cell>
          <cell r="G8">
            <v>51116</v>
          </cell>
          <cell r="H8">
            <v>49923</v>
          </cell>
          <cell r="I8">
            <v>47916</v>
          </cell>
          <cell r="J8">
            <v>18273</v>
          </cell>
        </row>
        <row r="9">
          <cell r="A9">
            <v>37065</v>
          </cell>
          <cell r="B9">
            <v>21700</v>
          </cell>
          <cell r="C9">
            <v>28515</v>
          </cell>
          <cell r="D9">
            <v>22040</v>
          </cell>
          <cell r="E9">
            <v>25103</v>
          </cell>
          <cell r="F9">
            <v>42833</v>
          </cell>
          <cell r="G9">
            <v>40231</v>
          </cell>
          <cell r="H9">
            <v>37742</v>
          </cell>
          <cell r="I9">
            <v>44545</v>
          </cell>
          <cell r="J9">
            <v>27536</v>
          </cell>
        </row>
        <row r="20">
          <cell r="A20" t="str">
            <v>Tom</v>
          </cell>
          <cell r="B20">
            <v>288</v>
          </cell>
        </row>
        <row r="21">
          <cell r="A21" t="str">
            <v>Pham</v>
          </cell>
          <cell r="B21">
            <v>306</v>
          </cell>
        </row>
        <row r="22">
          <cell r="A22" t="str">
            <v>Tom</v>
          </cell>
          <cell r="B22">
            <v>162</v>
          </cell>
        </row>
        <row r="23">
          <cell r="A23" t="str">
            <v>Pham</v>
          </cell>
          <cell r="B23">
            <v>346</v>
          </cell>
        </row>
        <row r="24">
          <cell r="A24" t="str">
            <v>Sioux</v>
          </cell>
          <cell r="B24">
            <v>174</v>
          </cell>
        </row>
        <row r="25">
          <cell r="A25" t="str">
            <v>Sioux</v>
          </cell>
          <cell r="B25">
            <v>56</v>
          </cell>
        </row>
        <row r="26">
          <cell r="A26" t="str">
            <v>Tom</v>
          </cell>
          <cell r="B26">
            <v>80</v>
          </cell>
        </row>
        <row r="27">
          <cell r="A27" t="str">
            <v>Pham</v>
          </cell>
          <cell r="B27">
            <v>86</v>
          </cell>
        </row>
        <row r="28">
          <cell r="A28" t="str">
            <v>Pham</v>
          </cell>
          <cell r="B28">
            <v>340</v>
          </cell>
        </row>
      </sheetData>
      <sheetData sheetId="12"/>
      <sheetData sheetId="13">
        <row r="2">
          <cell r="A2" t="str">
            <v>Joe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tai"/>
      <sheetName val="Excel felépítése"/>
      <sheetName val="Egyéni cellaformátumok"/>
      <sheetName val="Egyéni gyakorlás"/>
      <sheetName val="Kitöltés"/>
      <sheetName val="Kitöltés (m)"/>
      <sheetName val="Automata kitöltés"/>
      <sheetName val="Automata kitöltés (m)"/>
      <sheetName val="Adat"/>
      <sheetName val="Adat (m)"/>
      <sheetName val="Egyedi adatok"/>
      <sheetName val="Egyedi adatok (m)"/>
      <sheetName val="Cellahivatkozások"/>
      <sheetName val="Számolás"/>
      <sheetName val="Számolás (m)"/>
      <sheetName val="Számolás 2"/>
      <sheetName val="Számolás 2 (m)"/>
      <sheetName val="Számolás 3"/>
      <sheetName val="Számolás 3 (m)"/>
      <sheetName val="Számolás 4 (e)"/>
      <sheetName val="Számolás 4 (m)"/>
      <sheetName val="Abszolút 1 (e)"/>
      <sheetName val="Abszolút 1 (m)"/>
      <sheetName val="Abszolút 2 (e)"/>
      <sheetName val="Abszolút 2 (m)"/>
      <sheetName val="Vegyes 1"/>
      <sheetName val="Vegyes 1 (m)"/>
      <sheetName val="Szövegek összefűzése"/>
      <sheetName val="Vegyes 2"/>
      <sheetName val="Vegyes 2 (m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ttila" refreshedDate="43883.633678124999" createdVersion="6" refreshedVersion="6" minRefreshableVersion="3" recordCount="250" xr:uid="{00000000-000A-0000-FFFF-FFFF0D000000}">
  <cacheSource type="worksheet">
    <worksheetSource ref="A12:G100" sheet="Gyakorló 3"/>
  </cacheSource>
  <cacheFields count="7">
    <cacheField name="Kód" numFmtId="167">
      <sharedItems containsSemiMixedTypes="0" containsString="0" containsNumber="1" containsInteger="1" minValue="1" maxValue="250"/>
    </cacheField>
    <cacheField name="Név" numFmtId="0">
      <sharedItems/>
    </cacheField>
    <cacheField name="Tagozat" numFmtId="0">
      <sharedItems count="2">
        <s v="levelező"/>
        <s v="nappali"/>
      </sharedItems>
    </cacheField>
    <cacheField name="Finanszirozás" numFmtId="0">
      <sharedItems count="2">
        <s v="költségtérítéses"/>
        <s v="állami"/>
      </sharedItems>
    </cacheField>
    <cacheField name="Átlag" numFmtId="2">
      <sharedItems containsSemiMixedTypes="0" containsString="0" containsNumber="1" minValue="1.6" maxValue="5"/>
    </cacheField>
    <cacheField name="Tandíj" numFmtId="164">
      <sharedItems containsMixedTypes="1" containsNumber="1" containsInteger="1" minValue="160000" maxValue="160000"/>
    </cacheField>
    <cacheField name="Ösztöndíj" numFmtId="164">
      <sharedItems containsMixedTypes="1" containsNumber="1" containsInteger="1" minValue="45000" maxValue="7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0">
  <r>
    <n v="144"/>
    <s v="Bab Krisztina"/>
    <x v="0"/>
    <x v="0"/>
    <n v="3.1"/>
    <n v="160000"/>
    <s v=""/>
  </r>
  <r>
    <n v="6"/>
    <s v="Babós Viktória"/>
    <x v="1"/>
    <x v="1"/>
    <n v="3.3"/>
    <s v=" "/>
    <s v=""/>
  </r>
  <r>
    <n v="17"/>
    <s v="Balog Dániel"/>
    <x v="0"/>
    <x v="0"/>
    <n v="4.3"/>
    <n v="160000"/>
    <s v=""/>
  </r>
  <r>
    <n v="23"/>
    <s v="Balogh Anita"/>
    <x v="1"/>
    <x v="1"/>
    <n v="2.9"/>
    <s v=" "/>
    <s v=""/>
  </r>
  <r>
    <n v="1"/>
    <s v="Huba Zsófia"/>
    <x v="1"/>
    <x v="0"/>
    <n v="2.6"/>
    <n v="160000"/>
    <s v=""/>
  </r>
  <r>
    <n v="52"/>
    <s v="Baranyai Zsolt"/>
    <x v="0"/>
    <x v="1"/>
    <n v="3.6"/>
    <s v=" "/>
    <s v=""/>
  </r>
  <r>
    <n v="77"/>
    <s v="Baranyay Krisztina"/>
    <x v="1"/>
    <x v="0"/>
    <n v="2.5"/>
    <n v="160000"/>
    <s v=""/>
  </r>
  <r>
    <n v="11"/>
    <s v="Koltai Krisztina"/>
    <x v="1"/>
    <x v="1"/>
    <n v="2.36"/>
    <n v="160000"/>
    <s v=""/>
  </r>
  <r>
    <n v="24"/>
    <s v="Baráth  Margit"/>
    <x v="1"/>
    <x v="1"/>
    <n v="3.1"/>
    <s v=" "/>
    <s v=""/>
  </r>
  <r>
    <n v="26"/>
    <s v="Bártfai Zsuzsa"/>
    <x v="0"/>
    <x v="0"/>
    <n v="4.5"/>
    <n v="160000"/>
    <s v=""/>
  </r>
  <r>
    <n v="123"/>
    <s v="Sas Bíbora"/>
    <x v="1"/>
    <x v="1"/>
    <n v="4.2"/>
    <s v=" "/>
    <n v="60000"/>
  </r>
  <r>
    <n v="14"/>
    <s v="Bebiák Bíbora"/>
    <x v="1"/>
    <x v="1"/>
    <n v="2.9"/>
    <s v=" "/>
    <s v=""/>
  </r>
  <r>
    <n v="15"/>
    <s v="Beliczai Dóra"/>
    <x v="1"/>
    <x v="1"/>
    <n v="1.6"/>
    <n v="160000"/>
    <s v=""/>
  </r>
  <r>
    <n v="102"/>
    <s v="Berey Bálint"/>
    <x v="0"/>
    <x v="0"/>
    <n v="2.2000000000000002"/>
    <n v="160000"/>
    <s v=""/>
  </r>
  <r>
    <n v="20"/>
    <s v="Bilsizky Anita"/>
    <x v="1"/>
    <x v="1"/>
    <n v="2.2999999999999998"/>
    <n v="160000"/>
    <s v=""/>
  </r>
  <r>
    <n v="21"/>
    <s v="Bíró Annamária"/>
    <x v="1"/>
    <x v="1"/>
    <n v="4.7"/>
    <s v=" "/>
    <n v="60000"/>
  </r>
  <r>
    <n v="22"/>
    <s v="Bíró Péter"/>
    <x v="1"/>
    <x v="0"/>
    <n v="2.6"/>
    <n v="160000"/>
    <s v=""/>
  </r>
  <r>
    <n v="25"/>
    <s v="Bittner Ágnes"/>
    <x v="0"/>
    <x v="0"/>
    <n v="3.7"/>
    <n v="160000"/>
    <s v=""/>
  </r>
  <r>
    <n v="27"/>
    <s v="Bodó Róbert"/>
    <x v="1"/>
    <x v="0"/>
    <n v="3.1"/>
    <n v="160000"/>
    <s v=""/>
  </r>
  <r>
    <n v="28"/>
    <s v="Bogárdi Zsófia"/>
    <x v="1"/>
    <x v="1"/>
    <n v="2.2000000000000002"/>
    <n v="160000"/>
    <s v=""/>
  </r>
  <r>
    <n v="111"/>
    <s v="Bősze Róbert"/>
    <x v="1"/>
    <x v="1"/>
    <n v="4.0999999999999996"/>
    <s v=" "/>
    <n v="60000"/>
  </r>
  <r>
    <n v="35"/>
    <s v="Bradák Balázs"/>
    <x v="0"/>
    <x v="0"/>
    <n v="4.9000000000000004"/>
    <n v="160000"/>
    <s v=""/>
  </r>
  <r>
    <n v="36"/>
    <s v="Brassói Zoltán"/>
    <x v="1"/>
    <x v="1"/>
    <n v="4.5199999999999996"/>
    <s v=" "/>
    <n v="60000"/>
  </r>
  <r>
    <n v="40"/>
    <s v="Búzási Zsuzsa"/>
    <x v="1"/>
    <x v="1"/>
    <n v="2.9"/>
    <s v=" "/>
    <s v=""/>
  </r>
  <r>
    <n v="12"/>
    <s v="Cserép Virág"/>
    <x v="1"/>
    <x v="1"/>
    <n v="3.6"/>
    <s v=" "/>
    <n v="45000"/>
  </r>
  <r>
    <n v="62"/>
    <s v="Havas Virág"/>
    <x v="0"/>
    <x v="0"/>
    <n v="2.2999999999999998"/>
    <n v="160000"/>
    <s v=""/>
  </r>
  <r>
    <n v="45"/>
    <s v="Csősz Katalin"/>
    <x v="1"/>
    <x v="1"/>
    <n v="2.5"/>
    <s v=" "/>
    <s v=""/>
  </r>
  <r>
    <n v="48"/>
    <s v="Hidvégi Bulcsú"/>
    <x v="0"/>
    <x v="0"/>
    <n v="4.2"/>
    <n v="160000"/>
    <s v=""/>
  </r>
  <r>
    <n v="49"/>
    <s v="Czirók Tamás"/>
    <x v="1"/>
    <x v="1"/>
    <n v="3.2"/>
    <s v=" "/>
    <s v=""/>
  </r>
  <r>
    <n v="88"/>
    <s v="Danyi Szabolcs"/>
    <x v="1"/>
    <x v="0"/>
    <n v="3.6"/>
    <n v="160000"/>
    <s v=""/>
  </r>
  <r>
    <n v="50"/>
    <s v="Érdi Szabrina"/>
    <x v="0"/>
    <x v="1"/>
    <n v="1.6"/>
    <n v="160000"/>
    <s v=""/>
  </r>
  <r>
    <n v="56"/>
    <s v="Edit Judit"/>
    <x v="1"/>
    <x v="0"/>
    <n v="2.8"/>
    <n v="160000"/>
    <s v=""/>
  </r>
  <r>
    <n v="54"/>
    <s v="Enyedi Péter"/>
    <x v="1"/>
    <x v="1"/>
    <n v="4.2"/>
    <s v=" "/>
    <n v="60000"/>
  </r>
  <r>
    <n v="5"/>
    <s v="Érdi Orsolya"/>
    <x v="1"/>
    <x v="1"/>
    <n v="2.4"/>
    <n v="160000"/>
    <s v=""/>
  </r>
  <r>
    <n v="61"/>
    <s v="Fehér Piroska"/>
    <x v="0"/>
    <x v="0"/>
    <n v="4.7"/>
    <n v="160000"/>
    <s v=""/>
  </r>
  <r>
    <n v="154"/>
    <s v="Fodor Réka"/>
    <x v="1"/>
    <x v="1"/>
    <n v="2.2000000000000002"/>
    <n v="160000"/>
    <s v=""/>
  </r>
  <r>
    <n v="65"/>
    <s v="Fodor Réka"/>
    <x v="1"/>
    <x v="1"/>
    <n v="3.1"/>
    <s v=" "/>
    <s v=""/>
  </r>
  <r>
    <n v="31"/>
    <s v="Fördős Ágnes"/>
    <x v="1"/>
    <x v="1"/>
    <n v="2.6"/>
    <s v=" "/>
    <s v=""/>
  </r>
  <r>
    <n v="33"/>
    <s v="Gál Nóra"/>
    <x v="0"/>
    <x v="0"/>
    <n v="3.6"/>
    <n v="160000"/>
    <s v=""/>
  </r>
  <r>
    <n v="72"/>
    <s v="Galbács Krisztina"/>
    <x v="1"/>
    <x v="1"/>
    <n v="2.6"/>
    <s v=" "/>
    <s v=""/>
  </r>
  <r>
    <n v="131"/>
    <s v="Gere Gitta"/>
    <x v="1"/>
    <x v="1"/>
    <n v="4.8"/>
    <s v=" "/>
    <n v="60000"/>
  </r>
  <r>
    <n v="75"/>
    <s v="Gergely Réka"/>
    <x v="1"/>
    <x v="0"/>
    <n v="3.6"/>
    <n v="160000"/>
    <s v=""/>
  </r>
  <r>
    <n v="64"/>
    <s v="Gipsz Jakab"/>
    <x v="0"/>
    <x v="0"/>
    <n v="3.2"/>
    <n v="160000"/>
    <s v=""/>
  </r>
  <r>
    <n v="13"/>
    <s v="Gipsz Jolán"/>
    <x v="1"/>
    <x v="0"/>
    <n v="2.8"/>
    <n v="160000"/>
    <s v=""/>
  </r>
  <r>
    <n v="78"/>
    <s v="Gulácsy László"/>
    <x v="1"/>
    <x v="1"/>
    <n v="2.6"/>
    <s v=" "/>
    <s v=""/>
  </r>
  <r>
    <n v="80"/>
    <s v="Gyura Zsolt"/>
    <x v="1"/>
    <x v="1"/>
    <n v="4"/>
    <s v=" "/>
    <n v="60000"/>
  </r>
  <r>
    <n v="29"/>
    <s v="Haba Mária"/>
    <x v="0"/>
    <x v="0"/>
    <n v="2.1"/>
    <n v="160000"/>
    <s v=""/>
  </r>
  <r>
    <n v="192"/>
    <s v="Hal Csaba"/>
    <x v="1"/>
    <x v="1"/>
    <n v="3.6"/>
    <s v=" "/>
    <n v="45000"/>
  </r>
  <r>
    <n v="82"/>
    <s v="Hámori Katalin"/>
    <x v="1"/>
    <x v="1"/>
    <n v="3.5"/>
    <s v=" "/>
    <s v=""/>
  </r>
  <r>
    <n v="83"/>
    <s v="Hámori Zsófia"/>
    <x v="1"/>
    <x v="1"/>
    <n v="2.4"/>
    <n v="160000"/>
    <s v=""/>
  </r>
  <r>
    <n v="97"/>
    <s v="Hanák Dóra"/>
    <x v="0"/>
    <x v="0"/>
    <n v="3.3"/>
    <n v="160000"/>
    <s v=""/>
  </r>
  <r>
    <n v="84"/>
    <s v="Lanák Nóra"/>
    <x v="1"/>
    <x v="1"/>
    <n v="4.0999999999999996"/>
    <s v=" "/>
    <n v="60000"/>
  </r>
  <r>
    <n v="86"/>
    <s v="Harsányi Ágnes"/>
    <x v="0"/>
    <x v="0"/>
    <n v="3.3"/>
    <n v="160000"/>
    <s v=""/>
  </r>
  <r>
    <n v="89"/>
    <s v="Havasi Mónika"/>
    <x v="1"/>
    <x v="1"/>
    <n v="2.2999999999999998"/>
    <n v="160000"/>
    <s v=""/>
  </r>
  <r>
    <n v="100"/>
    <s v="Hegyi Lilla"/>
    <x v="1"/>
    <x v="1"/>
    <n v="2.6"/>
    <s v=" "/>
    <s v=""/>
  </r>
  <r>
    <n v="90"/>
    <s v="Heiter Nóra"/>
    <x v="1"/>
    <x v="1"/>
    <n v="4.7"/>
    <s v=" "/>
    <n v="60000"/>
  </r>
  <r>
    <n v="91"/>
    <s v="Hete Krisztina"/>
    <x v="0"/>
    <x v="0"/>
    <n v="1.9"/>
    <n v="160000"/>
    <s v=""/>
  </r>
  <r>
    <n v="248"/>
    <s v="Hidvégi Gábor"/>
    <x v="1"/>
    <x v="1"/>
    <n v="4.8"/>
    <s v=" "/>
    <n v="60000"/>
  </r>
  <r>
    <n v="4"/>
    <s v="Hiszt Erika"/>
    <x v="0"/>
    <x v="0"/>
    <n v="4.5199999999999996"/>
    <n v="160000"/>
    <s v=""/>
  </r>
  <r>
    <n v="55"/>
    <s v="Hiszt István"/>
    <x v="1"/>
    <x v="1"/>
    <n v="2.1"/>
    <n v="160000"/>
    <s v=""/>
  </r>
  <r>
    <n v="92"/>
    <s v="Horváth Anita"/>
    <x v="1"/>
    <x v="0"/>
    <n v="3.6"/>
    <n v="160000"/>
    <s v=""/>
  </r>
  <r>
    <n v="30"/>
    <s v="Horváth Ibolya"/>
    <x v="0"/>
    <x v="0"/>
    <n v="3.9"/>
    <n v="160000"/>
    <s v=""/>
  </r>
  <r>
    <n v="176"/>
    <s v="Horváth Imre"/>
    <x v="1"/>
    <x v="0"/>
    <n v="3.8"/>
    <n v="160000"/>
    <s v=""/>
  </r>
  <r>
    <n v="68"/>
    <s v="Horváth Katalin"/>
    <x v="1"/>
    <x v="1"/>
    <n v="3.9"/>
    <s v=" "/>
    <n v="45000"/>
  </r>
  <r>
    <n v="34"/>
    <s v="Horváth Kinga"/>
    <x v="1"/>
    <x v="1"/>
    <n v="5"/>
    <s v=" "/>
    <n v="75000"/>
  </r>
  <r>
    <n v="244"/>
    <s v="Horváth Krisztina"/>
    <x v="0"/>
    <x v="0"/>
    <n v="3.2"/>
    <n v="160000"/>
    <s v=""/>
  </r>
  <r>
    <n v="94"/>
    <s v="Hőnyi Berény"/>
    <x v="1"/>
    <x v="1"/>
    <n v="4.5999999999999996"/>
    <s v=" "/>
    <n v="60000"/>
  </r>
  <r>
    <n v="132"/>
    <s v="Hun Örs"/>
    <x v="1"/>
    <x v="1"/>
    <n v="3.9"/>
    <s v=" "/>
    <n v="45000"/>
  </r>
  <r>
    <n v="95"/>
    <s v="Jakab Gabriella"/>
    <x v="1"/>
    <x v="1"/>
    <n v="2.2000000000000002"/>
    <n v="160000"/>
    <s v=""/>
  </r>
  <r>
    <n v="247"/>
    <s v="Kakukk Mária"/>
    <x v="0"/>
    <x v="0"/>
    <n v="2.5099999999999998"/>
    <n v="160000"/>
    <s v=""/>
  </r>
  <r>
    <n v="42"/>
    <s v="Kakukk Márton"/>
    <x v="1"/>
    <x v="1"/>
    <n v="3.2"/>
    <s v=" "/>
    <s v=""/>
  </r>
  <r>
    <n v="198"/>
    <s v="Kakukk Tas"/>
    <x v="1"/>
    <x v="1"/>
    <n v="4.5999999999999996"/>
    <s v=" "/>
    <n v="60000"/>
  </r>
  <r>
    <n v="32"/>
    <s v="Kala Huba"/>
    <x v="1"/>
    <x v="0"/>
    <n v="3.1"/>
    <n v="160000"/>
    <s v=""/>
  </r>
  <r>
    <n v="208"/>
    <s v="Kala Márton"/>
    <x v="0"/>
    <x v="0"/>
    <n v="2.7"/>
    <n v="160000"/>
    <s v=""/>
  </r>
  <r>
    <n v="177"/>
    <s v="Kala Pál"/>
    <x v="1"/>
    <x v="0"/>
    <n v="3.3"/>
    <n v="160000"/>
    <s v=""/>
  </r>
  <r>
    <n v="98"/>
    <s v="Karácsony Benő"/>
    <x v="1"/>
    <x v="1"/>
    <n v="4.0999999999999996"/>
    <s v=" "/>
    <n v="60000"/>
  </r>
  <r>
    <n v="99"/>
    <s v="Karácsony Norbert"/>
    <x v="1"/>
    <x v="1"/>
    <n v="2.2999999999999998"/>
    <n v="160000"/>
    <s v=""/>
  </r>
  <r>
    <n v="41"/>
    <s v="Kaufmann Nikolett Éva"/>
    <x v="0"/>
    <x v="0"/>
    <n v="2.6"/>
    <n v="160000"/>
    <s v=""/>
  </r>
  <r>
    <n v="101"/>
    <s v="Kellner Ilona"/>
    <x v="0"/>
    <x v="0"/>
    <n v="2.5"/>
    <n v="160000"/>
    <s v=""/>
  </r>
  <r>
    <n v="103"/>
    <s v="Kérészy Ágnes"/>
    <x v="1"/>
    <x v="1"/>
    <n v="4.5999999999999996"/>
    <s v=" "/>
    <n v="60000"/>
  </r>
  <r>
    <n v="165"/>
    <s v="Kis Károly"/>
    <x v="1"/>
    <x v="1"/>
    <n v="2.9"/>
    <s v=" "/>
    <s v=""/>
  </r>
  <r>
    <n v="19"/>
    <s v="Kis Pál"/>
    <x v="1"/>
    <x v="1"/>
    <n v="3.6"/>
    <s v=" "/>
    <n v="45000"/>
  </r>
  <r>
    <n v="104"/>
    <s v="Kiss Ágnes"/>
    <x v="0"/>
    <x v="0"/>
    <n v="2.36"/>
    <n v="160000"/>
    <s v=""/>
  </r>
  <r>
    <n v="43"/>
    <s v="Kiss Angéla Anna"/>
    <x v="1"/>
    <x v="1"/>
    <n v="4.9000000000000004"/>
    <s v=" "/>
    <n v="60000"/>
  </r>
  <r>
    <n v="46"/>
    <s v="Kiss Barbara"/>
    <x v="0"/>
    <x v="0"/>
    <n v="3.3"/>
    <n v="160000"/>
    <s v=""/>
  </r>
  <r>
    <n v="38"/>
    <s v="Kiss Csaba"/>
    <x v="1"/>
    <x v="1"/>
    <n v="2.8"/>
    <s v=" "/>
    <s v=""/>
  </r>
  <r>
    <n v="53"/>
    <s v="Kiss István"/>
    <x v="1"/>
    <x v="0"/>
    <n v="2.5"/>
    <n v="160000"/>
    <s v=""/>
  </r>
  <r>
    <n v="3"/>
    <s v="Kiss Iván"/>
    <x v="0"/>
    <x v="0"/>
    <n v="3.9"/>
    <n v="160000"/>
    <s v=""/>
  </r>
  <r>
    <n v="107"/>
    <s v="Kiss Szilvia"/>
    <x v="1"/>
    <x v="0"/>
    <n v="2.9"/>
    <n v="160000"/>
    <s v=""/>
  </r>
  <r>
    <n v="106"/>
    <s v="Kiss Zsófia"/>
    <x v="1"/>
    <x v="1"/>
    <n v="3.1"/>
    <s v=" "/>
    <s v=""/>
  </r>
  <r>
    <n v="10"/>
    <s v="Kissi Andrea"/>
    <x v="1"/>
    <x v="1"/>
    <n v="2.1"/>
    <n v="160000"/>
    <s v=""/>
  </r>
  <r>
    <n v="108"/>
    <s v="Komáry Anikó"/>
    <x v="0"/>
    <x v="0"/>
    <n v="2.2999999999999998"/>
    <n v="160000"/>
    <s v=""/>
  </r>
  <r>
    <n v="51"/>
    <s v="Kovács Anita"/>
    <x v="1"/>
    <x v="1"/>
    <n v="3.1"/>
    <s v=" "/>
    <s v=""/>
  </r>
  <r>
    <n v="201"/>
    <s v="Kovács Anna"/>
    <x v="1"/>
    <x v="1"/>
    <n v="4.9000000000000004"/>
    <s v=" "/>
    <n v="60000"/>
  </r>
  <r>
    <n v="113"/>
    <s v="Kovács Dániel"/>
    <x v="1"/>
    <x v="1"/>
    <n v="2.7"/>
    <s v=" "/>
    <s v=""/>
  </r>
  <r>
    <n v="110"/>
    <s v="Kovács Emil"/>
    <x v="0"/>
    <x v="0"/>
    <n v="3.2"/>
    <n v="160000"/>
    <s v=""/>
  </r>
  <r>
    <n v="70"/>
    <s v="Kovács Emilia"/>
    <x v="1"/>
    <x v="1"/>
    <n v="4.5999999999999996"/>
    <s v=" "/>
    <n v="60000"/>
  </r>
  <r>
    <n v="115"/>
    <s v="Kovács Imola"/>
    <x v="1"/>
    <x v="1"/>
    <n v="2.5"/>
    <s v=" "/>
    <s v=""/>
  </r>
  <r>
    <n v="129"/>
    <s v="Kovács István"/>
    <x v="1"/>
    <x v="0"/>
    <n v="2.2000000000000002"/>
    <n v="160000"/>
    <s v=""/>
  </r>
  <r>
    <n v="112"/>
    <s v="Kovács Katalin"/>
    <x v="0"/>
    <x v="0"/>
    <n v="4.8"/>
    <n v="160000"/>
    <s v=""/>
  </r>
  <r>
    <n v="114"/>
    <s v="Kovács Katalin"/>
    <x v="1"/>
    <x v="0"/>
    <n v="4.5999999999999996"/>
    <n v="160000"/>
    <s v=""/>
  </r>
  <r>
    <n v="93"/>
    <s v="Kovács Lea"/>
    <x v="1"/>
    <x v="1"/>
    <n v="3.9"/>
    <s v=" "/>
    <n v="45000"/>
  </r>
  <r>
    <n v="116"/>
    <s v="Kovács Marcell"/>
    <x v="1"/>
    <x v="1"/>
    <n v="4.0999999999999996"/>
    <s v=" "/>
    <n v="60000"/>
  </r>
  <r>
    <n v="118"/>
    <s v="Köblös Ingrid"/>
    <x v="0"/>
    <x v="0"/>
    <n v="3.6"/>
    <n v="160000"/>
    <s v=""/>
  </r>
  <r>
    <n v="119"/>
    <s v="Kőhegyi Lilla"/>
    <x v="0"/>
    <x v="0"/>
    <n v="4.2"/>
    <n v="160000"/>
    <s v=""/>
  </r>
  <r>
    <n v="220"/>
    <s v="Kövér Nóra"/>
    <x v="1"/>
    <x v="1"/>
    <n v="4.2"/>
    <s v=" "/>
    <n v="60000"/>
  </r>
  <r>
    <n v="223"/>
    <s v="Közepes Judit"/>
    <x v="1"/>
    <x v="1"/>
    <n v="2.6"/>
    <s v=" "/>
    <s v=""/>
  </r>
  <r>
    <n v="37"/>
    <s v="Közepes Péter"/>
    <x v="1"/>
    <x v="1"/>
    <n v="3.9"/>
    <s v=" "/>
    <n v="45000"/>
  </r>
  <r>
    <n v="185"/>
    <s v="Közepes Péter"/>
    <x v="0"/>
    <x v="0"/>
    <n v="2.9"/>
    <n v="160000"/>
    <s v=""/>
  </r>
  <r>
    <n v="121"/>
    <s v="Krizsán Zsófia"/>
    <x v="1"/>
    <x v="1"/>
    <n v="2.1"/>
    <n v="160000"/>
    <s v=""/>
  </r>
  <r>
    <n v="124"/>
    <s v="Kun Beáta"/>
    <x v="0"/>
    <x v="0"/>
    <n v="4.4000000000000004"/>
    <n v="160000"/>
    <s v=""/>
  </r>
  <r>
    <n v="47"/>
    <s v="Kun Tamás"/>
    <x v="1"/>
    <x v="1"/>
    <n v="2.9"/>
    <s v=" "/>
    <s v=""/>
  </r>
  <r>
    <n v="125"/>
    <s v="Lindner Gábor"/>
    <x v="1"/>
    <x v="0"/>
    <n v="2.7"/>
    <n v="160000"/>
    <s v=""/>
  </r>
  <r>
    <n v="126"/>
    <s v="Lohász Anna"/>
    <x v="0"/>
    <x v="0"/>
    <n v="3.1"/>
    <n v="160000"/>
    <s v=""/>
  </r>
  <r>
    <n v="59"/>
    <s v="Lukács Márta Éva"/>
    <x v="1"/>
    <x v="0"/>
    <n v="3.6"/>
    <n v="160000"/>
    <s v=""/>
  </r>
  <r>
    <n v="85"/>
    <s v="Madarász Attila"/>
    <x v="1"/>
    <x v="1"/>
    <n v="2.8"/>
    <s v=" "/>
    <s v=""/>
  </r>
  <r>
    <n v="128"/>
    <s v="Madarász Attila"/>
    <x v="1"/>
    <x v="1"/>
    <n v="3.6"/>
    <s v=" "/>
    <n v="45000"/>
  </r>
  <r>
    <n v="130"/>
    <s v="Majer Ágnes"/>
    <x v="0"/>
    <x v="0"/>
    <n v="2.9"/>
    <n v="160000"/>
    <s v=""/>
  </r>
  <r>
    <n v="133"/>
    <s v="Marok Rita"/>
    <x v="1"/>
    <x v="1"/>
    <n v="4.8"/>
    <s v=" "/>
    <n v="60000"/>
  </r>
  <r>
    <n v="134"/>
    <s v="Martsekényi Luca"/>
    <x v="1"/>
    <x v="1"/>
    <n v="3.2"/>
    <s v=" "/>
    <s v=""/>
  </r>
  <r>
    <n v="120"/>
    <s v="Máthé Luca"/>
    <x v="1"/>
    <x v="1"/>
    <n v="1.8"/>
    <n v="160000"/>
    <s v=""/>
  </r>
  <r>
    <n v="135"/>
    <s v="Máthé Luca"/>
    <x v="0"/>
    <x v="0"/>
    <n v="4.8"/>
    <n v="160000"/>
    <s v=""/>
  </r>
  <r>
    <n v="137"/>
    <s v="Mayer Dénes"/>
    <x v="1"/>
    <x v="1"/>
    <n v="2.2999999999999998"/>
    <n v="160000"/>
    <s v=""/>
  </r>
  <r>
    <n v="138"/>
    <s v="Méhes László"/>
    <x v="1"/>
    <x v="1"/>
    <n v="3.1"/>
    <s v=" "/>
    <s v=""/>
  </r>
  <r>
    <n v="139"/>
    <s v="Mélykúti Linda"/>
    <x v="1"/>
    <x v="0"/>
    <n v="3.2"/>
    <n v="160000"/>
    <s v=""/>
  </r>
  <r>
    <n v="140"/>
    <s v="Mérei Borbála"/>
    <x v="0"/>
    <x v="0"/>
    <n v="3.1"/>
    <n v="160000"/>
    <s v=""/>
  </r>
  <r>
    <n v="141"/>
    <s v="Mészáros András"/>
    <x v="1"/>
    <x v="0"/>
    <n v="3.1"/>
    <n v="160000"/>
    <s v=""/>
  </r>
  <r>
    <n v="142"/>
    <s v="Mészöly Ágnes"/>
    <x v="1"/>
    <x v="1"/>
    <n v="4.8"/>
    <s v=" "/>
    <n v="60000"/>
  </r>
  <r>
    <n v="148"/>
    <s v="Mokányi Péter"/>
    <x v="1"/>
    <x v="1"/>
    <n v="2.5"/>
    <s v=" "/>
    <s v=""/>
  </r>
  <r>
    <n v="145"/>
    <s v="Moletz Áron"/>
    <x v="0"/>
    <x v="0"/>
    <n v="2.5099999999999998"/>
    <n v="160000"/>
    <s v=""/>
  </r>
  <r>
    <n v="69"/>
    <s v="Molnár Nikolett"/>
    <x v="0"/>
    <x v="0"/>
    <n v="4.8"/>
    <n v="160000"/>
    <s v=""/>
  </r>
  <r>
    <n v="146"/>
    <s v="Molnár Nikolett"/>
    <x v="1"/>
    <x v="1"/>
    <n v="3.7"/>
    <s v=" "/>
    <n v="45000"/>
  </r>
  <r>
    <n v="147"/>
    <s v="Molnár Zsuzsa"/>
    <x v="1"/>
    <x v="1"/>
    <n v="3.1"/>
    <s v=" "/>
    <s v=""/>
  </r>
  <r>
    <n v="143"/>
    <s v="Mozes Gergely"/>
    <x v="1"/>
    <x v="1"/>
    <n v="3.1"/>
    <s v=" "/>
    <s v=""/>
  </r>
  <r>
    <n v="150"/>
    <s v="Nádai Réka"/>
    <x v="0"/>
    <x v="0"/>
    <n v="4.0999999999999996"/>
    <n v="160000"/>
    <s v=""/>
  </r>
  <r>
    <n v="151"/>
    <s v="Nagy Ágnes"/>
    <x v="1"/>
    <x v="1"/>
    <n v="2.9"/>
    <s v=" "/>
    <s v=""/>
  </r>
  <r>
    <n v="163"/>
    <s v="Nagy Csaba"/>
    <x v="0"/>
    <x v="0"/>
    <n v="3.3"/>
    <n v="160000"/>
    <s v=""/>
  </r>
  <r>
    <n v="152"/>
    <s v="Nagy Emese"/>
    <x v="1"/>
    <x v="1"/>
    <n v="4.3"/>
    <s v=" "/>
    <n v="60000"/>
  </r>
  <r>
    <n v="218"/>
    <s v="Nagy Éva"/>
    <x v="1"/>
    <x v="0"/>
    <n v="4.7"/>
    <n v="160000"/>
    <s v=""/>
  </r>
  <r>
    <n v="153"/>
    <s v="Nagy Krisztina"/>
    <x v="0"/>
    <x v="0"/>
    <n v="3.9"/>
    <n v="160000"/>
    <s v=""/>
  </r>
  <r>
    <n v="7"/>
    <s v="Nagy Péter"/>
    <x v="1"/>
    <x v="0"/>
    <n v="3.6"/>
    <n v="160000"/>
    <s v=""/>
  </r>
  <r>
    <n v="207"/>
    <s v="Nagy Róbert"/>
    <x v="1"/>
    <x v="1"/>
    <n v="5"/>
    <s v=" "/>
    <n v="75000"/>
  </r>
  <r>
    <n v="18"/>
    <s v="Nagy Sándor"/>
    <x v="1"/>
    <x v="1"/>
    <n v="2.1"/>
    <n v="160000"/>
    <s v=""/>
  </r>
  <r>
    <n v="57"/>
    <s v="Nagy Valéria"/>
    <x v="0"/>
    <x v="0"/>
    <n v="3.6"/>
    <n v="160000"/>
    <s v=""/>
  </r>
  <r>
    <n v="243"/>
    <s v="Nagy Zsuzsa"/>
    <x v="1"/>
    <x v="1"/>
    <n v="4.5"/>
    <s v=" "/>
    <n v="60000"/>
  </r>
  <r>
    <n v="155"/>
    <s v="Nagy-Szabó Andrea"/>
    <x v="1"/>
    <x v="1"/>
    <n v="4.4000000000000004"/>
    <s v=" "/>
    <n v="60000"/>
  </r>
  <r>
    <n v="156"/>
    <s v="Németh Balázs"/>
    <x v="1"/>
    <x v="1"/>
    <n v="2.5"/>
    <s v=" "/>
    <s v=""/>
  </r>
  <r>
    <n v="157"/>
    <s v="Németh Bálint"/>
    <x v="0"/>
    <x v="0"/>
    <n v="4"/>
    <n v="160000"/>
    <s v=""/>
  </r>
  <r>
    <n v="159"/>
    <s v="Ofcianka Ildikó"/>
    <x v="1"/>
    <x v="1"/>
    <n v="3.1"/>
    <s v=" "/>
    <s v=""/>
  </r>
  <r>
    <n v="60"/>
    <s v="Oláh Gyöngyi"/>
    <x v="1"/>
    <x v="1"/>
    <n v="2.9"/>
    <s v=" "/>
    <s v=""/>
  </r>
  <r>
    <n v="160"/>
    <s v="Olajos Anita"/>
    <x v="1"/>
    <x v="0"/>
    <n v="3.6"/>
    <n v="160000"/>
    <s v=""/>
  </r>
  <r>
    <n v="67"/>
    <s v="Orosz Judit"/>
    <x v="0"/>
    <x v="0"/>
    <n v="3.5"/>
    <n v="160000"/>
    <s v=""/>
  </r>
  <r>
    <n v="161"/>
    <s v="Orosz Judit"/>
    <x v="1"/>
    <x v="0"/>
    <n v="3.2"/>
    <n v="160000"/>
    <s v=""/>
  </r>
  <r>
    <n v="162"/>
    <s v="Pákh Balázs"/>
    <x v="1"/>
    <x v="1"/>
    <n v="1.8"/>
    <n v="160000"/>
    <s v=""/>
  </r>
  <r>
    <n v="74"/>
    <s v="Pálinkás Eszter"/>
    <x v="1"/>
    <x v="1"/>
    <n v="4"/>
    <s v=" "/>
    <n v="60000"/>
  </r>
  <r>
    <n v="164"/>
    <s v="Pálinkás Eszter"/>
    <x v="0"/>
    <x v="0"/>
    <n v="1.9"/>
    <n v="160000"/>
    <s v=""/>
  </r>
  <r>
    <n v="166"/>
    <s v="Pánczél Anna"/>
    <x v="0"/>
    <x v="0"/>
    <n v="3.3"/>
    <n v="160000"/>
    <s v=""/>
  </r>
  <r>
    <n v="117"/>
    <s v="Papp Balázs"/>
    <x v="1"/>
    <x v="1"/>
    <n v="3.6"/>
    <s v=" "/>
    <n v="45000"/>
  </r>
  <r>
    <n v="167"/>
    <s v="Papp Balázs"/>
    <x v="1"/>
    <x v="1"/>
    <n v="4.7"/>
    <s v=" "/>
    <n v="60000"/>
  </r>
  <r>
    <n v="168"/>
    <s v="Papp Gergely"/>
    <x v="1"/>
    <x v="1"/>
    <n v="2.9"/>
    <s v=" "/>
    <s v=""/>
  </r>
  <r>
    <n v="169"/>
    <s v="Papp Zoltán"/>
    <x v="0"/>
    <x v="0"/>
    <n v="2.4"/>
    <n v="160000"/>
    <s v=""/>
  </r>
  <r>
    <n v="170"/>
    <s v="Pataki Andrea"/>
    <x v="1"/>
    <x v="1"/>
    <n v="2.2999999999999998"/>
    <n v="160000"/>
    <s v=""/>
  </r>
  <r>
    <n v="173"/>
    <s v="Paulai Zoltán"/>
    <x v="0"/>
    <x v="0"/>
    <n v="4.3"/>
    <n v="160000"/>
    <s v=""/>
  </r>
  <r>
    <n v="171"/>
    <s v="Pető Gergő"/>
    <x v="1"/>
    <x v="1"/>
    <n v="3.2"/>
    <s v=" "/>
    <s v=""/>
  </r>
  <r>
    <n v="63"/>
    <s v="Pintér Zsanett"/>
    <x v="1"/>
    <x v="0"/>
    <n v="4.0999999999999996"/>
    <n v="160000"/>
    <s v=""/>
  </r>
  <r>
    <n v="172"/>
    <s v="Pap Zsuzsanna"/>
    <x v="0"/>
    <x v="0"/>
    <n v="3.2"/>
    <n v="160000"/>
    <s v=""/>
  </r>
  <r>
    <n v="174"/>
    <s v="Péter Katalin"/>
    <x v="1"/>
    <x v="0"/>
    <n v="4.5999999999999996"/>
    <n v="160000"/>
    <s v=""/>
  </r>
  <r>
    <n v="175"/>
    <s v="Puskás Réka"/>
    <x v="1"/>
    <x v="1"/>
    <n v="4.9000000000000004"/>
    <s v=" "/>
    <n v="60000"/>
  </r>
  <r>
    <n v="179"/>
    <s v="Réti Henrik"/>
    <x v="1"/>
    <x v="1"/>
    <n v="2.6"/>
    <s v=" "/>
    <s v=""/>
  </r>
  <r>
    <n v="178"/>
    <s v="Rigó Rita"/>
    <x v="0"/>
    <x v="0"/>
    <n v="4.7"/>
    <n v="160000"/>
    <s v=""/>
  </r>
  <r>
    <n v="180"/>
    <s v="Rónavölgyi Maya"/>
    <x v="1"/>
    <x v="1"/>
    <n v="3.9"/>
    <s v=" "/>
    <n v="45000"/>
  </r>
  <r>
    <n v="181"/>
    <s v="Rosta Rita"/>
    <x v="1"/>
    <x v="1"/>
    <n v="3.6"/>
    <s v=" "/>
    <n v="45000"/>
  </r>
  <r>
    <n v="182"/>
    <s v="Sándor Judit"/>
    <x v="1"/>
    <x v="1"/>
    <n v="4.3"/>
    <s v=" "/>
    <n v="60000"/>
  </r>
  <r>
    <n v="184"/>
    <s v="Sári Tamás"/>
    <x v="0"/>
    <x v="0"/>
    <n v="2.8"/>
    <n v="160000"/>
    <s v=""/>
  </r>
  <r>
    <n v="66"/>
    <s v="Sárközi Csilla"/>
    <x v="1"/>
    <x v="1"/>
    <n v="2.7"/>
    <s v=" "/>
    <s v=""/>
  </r>
  <r>
    <n v="2"/>
    <s v="Sas Csilla"/>
    <x v="1"/>
    <x v="1"/>
    <n v="4.2"/>
    <s v=" "/>
    <n v="60000"/>
  </r>
  <r>
    <n v="186"/>
    <s v="Schalamon Veronika"/>
    <x v="1"/>
    <x v="0"/>
    <n v="2.7"/>
    <n v="160000"/>
    <s v=""/>
  </r>
  <r>
    <n v="187"/>
    <s v="Schvets Péter"/>
    <x v="0"/>
    <x v="0"/>
    <n v="3.9"/>
    <n v="160000"/>
    <s v=""/>
  </r>
  <r>
    <n v="71"/>
    <s v="Semjén Hilda"/>
    <x v="1"/>
    <x v="0"/>
    <n v="1.6"/>
    <n v="160000"/>
    <s v=""/>
  </r>
  <r>
    <n v="191"/>
    <s v="Simon Eszter"/>
    <x v="1"/>
    <x v="1"/>
    <n v="2.8"/>
    <s v=" "/>
    <s v=""/>
  </r>
  <r>
    <n v="190"/>
    <s v="Simon Katalin"/>
    <x v="1"/>
    <x v="1"/>
    <n v="2.2000000000000002"/>
    <n v="160000"/>
    <s v=""/>
  </r>
  <r>
    <n v="193"/>
    <s v="Sipos Erika"/>
    <x v="0"/>
    <x v="0"/>
    <n v="2.4"/>
    <n v="160000"/>
    <s v=""/>
  </r>
  <r>
    <n v="194"/>
    <s v="Skarka Katalin"/>
    <x v="0"/>
    <x v="0"/>
    <n v="2.7"/>
    <n v="160000"/>
    <s v=""/>
  </r>
  <r>
    <n v="196"/>
    <s v="Somlyai Eszter"/>
    <x v="1"/>
    <x v="1"/>
    <n v="3.9"/>
    <s v=" "/>
    <n v="45000"/>
  </r>
  <r>
    <n v="183"/>
    <s v="Szabó Judit"/>
    <x v="1"/>
    <x v="1"/>
    <n v="2.5"/>
    <s v=" "/>
    <s v=""/>
  </r>
  <r>
    <n v="199"/>
    <s v="Szabó Zita"/>
    <x v="1"/>
    <x v="1"/>
    <n v="2.36"/>
    <n v="160000"/>
    <s v=""/>
  </r>
  <r>
    <n v="44"/>
    <s v="Szabó Zoltán"/>
    <x v="0"/>
    <x v="0"/>
    <n v="1.8"/>
    <n v="160000"/>
    <s v=""/>
  </r>
  <r>
    <n v="246"/>
    <s v="SzabóTamás"/>
    <x v="1"/>
    <x v="1"/>
    <n v="3.1"/>
    <s v=" "/>
    <s v=""/>
  </r>
  <r>
    <n v="200"/>
    <s v="Szalay Tamás"/>
    <x v="0"/>
    <x v="0"/>
    <n v="4.4000000000000004"/>
    <n v="160000"/>
    <s v=""/>
  </r>
  <r>
    <n v="105"/>
    <s v="Szalay Zoltán"/>
    <x v="1"/>
    <x v="1"/>
    <n v="4.3"/>
    <s v=" "/>
    <n v="60000"/>
  </r>
  <r>
    <n v="249"/>
    <s v="Szegedi Szilvia"/>
    <x v="1"/>
    <x v="0"/>
    <n v="3.6"/>
    <n v="160000"/>
    <s v=""/>
  </r>
  <r>
    <n v="202"/>
    <s v="Szeidl Andrea"/>
    <x v="0"/>
    <x v="0"/>
    <n v="3.8"/>
    <n v="160000"/>
    <s v=""/>
  </r>
  <r>
    <n v="203"/>
    <s v="Székely Attila"/>
    <x v="1"/>
    <x v="0"/>
    <n v="3.2"/>
    <n v="160000"/>
    <s v=""/>
  </r>
  <r>
    <n v="204"/>
    <s v="Szél Péter"/>
    <x v="1"/>
    <x v="1"/>
    <n v="4.5999999999999996"/>
    <s v=" "/>
    <n v="60000"/>
  </r>
  <r>
    <n v="127"/>
    <s v="Szelényi Alexandra"/>
    <x v="1"/>
    <x v="1"/>
    <n v="4.9000000000000004"/>
    <s v=" "/>
    <n v="60000"/>
  </r>
  <r>
    <n v="205"/>
    <s v="Edelényi Alexandra"/>
    <x v="0"/>
    <x v="0"/>
    <n v="2.8"/>
    <n v="160000"/>
    <s v=""/>
  </r>
  <r>
    <n v="149"/>
    <s v="Szendrey Anna"/>
    <x v="1"/>
    <x v="1"/>
    <n v="4"/>
    <s v=" "/>
    <n v="60000"/>
  </r>
  <r>
    <n v="206"/>
    <s v="Szentendrey Anna"/>
    <x v="1"/>
    <x v="1"/>
    <n v="2.4"/>
    <n v="160000"/>
    <s v=""/>
  </r>
  <r>
    <n v="189"/>
    <s v="Szesz Kazán "/>
    <x v="1"/>
    <x v="1"/>
    <n v="2.2999999999999998"/>
    <n v="160000"/>
    <s v=""/>
  </r>
  <r>
    <n v="209"/>
    <s v="Szilágyi András"/>
    <x v="0"/>
    <x v="0"/>
    <n v="2.1"/>
    <n v="160000"/>
    <s v=""/>
  </r>
  <r>
    <n v="210"/>
    <s v="Szilágyi Gergely"/>
    <x v="1"/>
    <x v="1"/>
    <n v="4"/>
    <s v=" "/>
    <n v="60000"/>
  </r>
  <r>
    <n v="211"/>
    <s v="Szilárdi Ádám"/>
    <x v="1"/>
    <x v="1"/>
    <n v="3.6"/>
    <s v=" "/>
    <n v="45000"/>
  </r>
  <r>
    <n v="212"/>
    <s v="Szlankó András"/>
    <x v="1"/>
    <x v="0"/>
    <n v="4.3"/>
    <n v="160000"/>
    <s v=""/>
  </r>
  <r>
    <n v="213"/>
    <s v="Szőcs Szabolcs"/>
    <x v="0"/>
    <x v="0"/>
    <n v="2.6"/>
    <n v="160000"/>
    <s v=""/>
  </r>
  <r>
    <n v="214"/>
    <s v="Szöllős Kinga"/>
    <x v="1"/>
    <x v="0"/>
    <n v="2.2999999999999998"/>
    <n v="160000"/>
    <s v=""/>
  </r>
  <r>
    <n v="76"/>
    <s v="Szücs Balázs "/>
    <x v="1"/>
    <x v="1"/>
    <n v="2.6"/>
    <s v=" "/>
    <s v=""/>
  </r>
  <r>
    <n v="195"/>
    <s v="Szűcs Borbála"/>
    <x v="1"/>
    <x v="1"/>
    <n v="3.1"/>
    <s v=" "/>
    <s v=""/>
  </r>
  <r>
    <n v="39"/>
    <s v="Szűcs Sára"/>
    <x v="0"/>
    <x v="0"/>
    <n v="2.5"/>
    <n v="160000"/>
    <s v=""/>
  </r>
  <r>
    <n v="215"/>
    <s v="Tahi Judit"/>
    <x v="0"/>
    <x v="0"/>
    <n v="3.5"/>
    <n v="160000"/>
    <s v=""/>
  </r>
  <r>
    <n v="216"/>
    <s v="Takács Csilla"/>
    <x v="1"/>
    <x v="1"/>
    <n v="3.1"/>
    <s v=" "/>
    <s v=""/>
  </r>
  <r>
    <n v="9"/>
    <s v="Takács Éva"/>
    <x v="1"/>
    <x v="1"/>
    <n v="4.3"/>
    <s v=" "/>
    <n v="60000"/>
  </r>
  <r>
    <n v="122"/>
    <s v="Tálas Csilla"/>
    <x v="1"/>
    <x v="1"/>
    <n v="3.1"/>
    <s v=" "/>
    <s v=""/>
  </r>
  <r>
    <n v="79"/>
    <s v="Tálics Bernadett"/>
    <x v="0"/>
    <x v="0"/>
    <n v="2.8"/>
    <n v="160000"/>
    <s v=""/>
  </r>
  <r>
    <n v="73"/>
    <s v="Tamasi Anita"/>
    <x v="1"/>
    <x v="1"/>
    <n v="1.9"/>
    <n v="160000"/>
    <s v=""/>
  </r>
  <r>
    <n v="217"/>
    <s v="Tar Edina"/>
    <x v="0"/>
    <x v="0"/>
    <n v="2.5"/>
    <n v="160000"/>
    <s v=""/>
  </r>
  <r>
    <n v="219"/>
    <s v="Tátrai Zsófia"/>
    <x v="1"/>
    <x v="1"/>
    <n v="3.6"/>
    <s v=" "/>
    <n v="45000"/>
  </r>
  <r>
    <n v="87"/>
    <s v="Terták Nóra"/>
    <x v="1"/>
    <x v="0"/>
    <n v="2.9"/>
    <n v="160000"/>
    <s v=""/>
  </r>
  <r>
    <n v="221"/>
    <s v="Tihanyi Aladár"/>
    <x v="0"/>
    <x v="0"/>
    <n v="4.5"/>
    <n v="160000"/>
    <s v=""/>
  </r>
  <r>
    <n v="109"/>
    <s v="Tihanyi Andrea"/>
    <x v="1"/>
    <x v="0"/>
    <n v="2.5"/>
    <n v="160000"/>
    <s v=""/>
  </r>
  <r>
    <n v="222"/>
    <s v="Tímár Viktória"/>
    <x v="1"/>
    <x v="1"/>
    <n v="3.3"/>
    <s v=" "/>
    <s v=""/>
  </r>
  <r>
    <n v="136"/>
    <s v="Torba Judit"/>
    <x v="1"/>
    <x v="1"/>
    <n v="3.8"/>
    <s v=" "/>
    <n v="45000"/>
  </r>
  <r>
    <n v="224"/>
    <s v="Tornóczi Szilvia"/>
    <x v="0"/>
    <x v="0"/>
    <n v="4"/>
    <n v="160000"/>
    <s v=""/>
  </r>
  <r>
    <n v="225"/>
    <s v="Tóth András"/>
    <x v="1"/>
    <x v="1"/>
    <n v="3.8"/>
    <s v=" "/>
    <n v="45000"/>
  </r>
  <r>
    <n v="232"/>
    <s v="Tóth Anett"/>
    <x v="1"/>
    <x v="1"/>
    <n v="2.2999999999999998"/>
    <n v="160000"/>
    <s v=""/>
  </r>
  <r>
    <n v="226"/>
    <s v="Tóth Anita"/>
    <x v="1"/>
    <x v="1"/>
    <n v="2.4"/>
    <n v="160000"/>
    <s v=""/>
  </r>
  <r>
    <n v="58"/>
    <s v="Tóth Anna"/>
    <x v="0"/>
    <x v="0"/>
    <n v="4.3"/>
    <n v="160000"/>
    <s v=""/>
  </r>
  <r>
    <n v="227"/>
    <s v="Tóth Bence"/>
    <x v="1"/>
    <x v="1"/>
    <n v="2.2999999999999998"/>
    <n v="160000"/>
    <s v=""/>
  </r>
  <r>
    <n v="228"/>
    <s v="Tóth Éva"/>
    <x v="1"/>
    <x v="1"/>
    <n v="3.2"/>
    <s v=" "/>
    <s v=""/>
  </r>
  <r>
    <n v="8"/>
    <s v="Tóth Ferenc"/>
    <x v="1"/>
    <x v="0"/>
    <n v="3.6"/>
    <n v="160000"/>
    <s v=""/>
  </r>
  <r>
    <n v="229"/>
    <s v="Tóth Gergely"/>
    <x v="0"/>
    <x v="0"/>
    <n v="4.3"/>
    <n v="160000"/>
    <s v=""/>
  </r>
  <r>
    <n v="188"/>
    <s v="Tóth Hilda"/>
    <x v="1"/>
    <x v="0"/>
    <n v="3.6"/>
    <n v="160000"/>
    <s v=""/>
  </r>
  <r>
    <n v="230"/>
    <s v="Tóth Krisztina"/>
    <x v="1"/>
    <x v="1"/>
    <n v="4.8"/>
    <s v=" "/>
    <n v="60000"/>
  </r>
  <r>
    <n v="231"/>
    <s v="Török Annamária"/>
    <x v="1"/>
    <x v="1"/>
    <n v="3.8"/>
    <s v=" "/>
    <n v="45000"/>
  </r>
  <r>
    <n v="96"/>
    <s v="Szelén Rita"/>
    <x v="0"/>
    <x v="0"/>
    <n v="2.5"/>
    <n v="160000"/>
    <s v=""/>
  </r>
  <r>
    <n v="233"/>
    <s v="Urbán Zita"/>
    <x v="0"/>
    <x v="0"/>
    <n v="3.3"/>
    <n v="160000"/>
    <s v=""/>
  </r>
  <r>
    <n v="234"/>
    <s v="Vándor Áron"/>
    <x v="1"/>
    <x v="1"/>
    <n v="3.9"/>
    <s v=" "/>
    <n v="45000"/>
  </r>
  <r>
    <n v="235"/>
    <s v="Varga Dániel"/>
    <x v="1"/>
    <x v="1"/>
    <n v="3.9"/>
    <s v=" "/>
    <n v="45000"/>
  </r>
  <r>
    <n v="236"/>
    <s v="Varga Gabriella"/>
    <x v="1"/>
    <x v="1"/>
    <n v="4.5999999999999996"/>
    <s v=" "/>
    <n v="60000"/>
  </r>
  <r>
    <n v="16"/>
    <s v="Varga Viktor"/>
    <x v="0"/>
    <x v="0"/>
    <n v="4.9000000000000004"/>
    <n v="160000"/>
    <s v=""/>
  </r>
  <r>
    <n v="158"/>
    <s v="Varga Viola"/>
    <x v="1"/>
    <x v="1"/>
    <n v="3.7"/>
    <s v=" "/>
    <n v="45000"/>
  </r>
  <r>
    <n v="197"/>
    <s v="Vércse Krisztián"/>
    <x v="0"/>
    <x v="0"/>
    <n v="3.6"/>
    <n v="160000"/>
    <s v=""/>
  </r>
  <r>
    <n v="238"/>
    <s v="Veres Barbara"/>
    <x v="1"/>
    <x v="1"/>
    <n v="4.5199999999999996"/>
    <s v=" "/>
    <n v="60000"/>
  </r>
  <r>
    <n v="239"/>
    <s v="Veres Tamás"/>
    <x v="1"/>
    <x v="0"/>
    <n v="2.2999999999999998"/>
    <n v="160000"/>
    <s v=""/>
  </r>
  <r>
    <n v="81"/>
    <s v="Vida Viktória"/>
    <x v="0"/>
    <x v="0"/>
    <n v="3.8"/>
    <n v="160000"/>
    <s v=""/>
  </r>
  <r>
    <n v="237"/>
    <s v="Vigh Károly"/>
    <x v="1"/>
    <x v="0"/>
    <n v="2.5099999999999998"/>
    <n v="160000"/>
    <s v=""/>
  </r>
  <r>
    <n v="240"/>
    <s v="Vincze Judit"/>
    <x v="1"/>
    <x v="1"/>
    <n v="2.8"/>
    <s v=" "/>
    <s v=""/>
  </r>
  <r>
    <n v="241"/>
    <s v="Virágh Beáta"/>
    <x v="1"/>
    <x v="1"/>
    <n v="4.5999999999999996"/>
    <s v=" "/>
    <n v="60000"/>
  </r>
  <r>
    <n v="242"/>
    <s v="Völgyi Krisztina"/>
    <x v="0"/>
    <x v="0"/>
    <n v="5"/>
    <n v="160000"/>
    <s v=""/>
  </r>
  <r>
    <n v="245"/>
    <s v="Wass Péter"/>
    <x v="1"/>
    <x v="1"/>
    <n v="3.6"/>
    <s v=" "/>
    <n v="45000"/>
  </r>
  <r>
    <n v="250"/>
    <s v="Zombori Kinga"/>
    <x v="1"/>
    <x v="1"/>
    <n v="4.8"/>
    <s v=" "/>
    <n v="6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Kimutatás2" cacheId="1" applyNumberFormats="0" applyBorderFormats="0" applyFontFormats="0" applyPatternFormats="0" applyAlignmentFormats="0" applyWidthHeightFormats="1" dataCaption="Értékek" updatedVersion="6" minRefreshableVersion="3" useAutoFormatting="1" rowGrandTotals="0" colGrandTotals="0" itemPrintTitles="1" createdVersion="6" indent="0" compact="0" outline="1" outlineData="1" compactData="0" multipleFieldFilters="0">
  <location ref="B107:D110" firstHeaderRow="1" firstDataRow="2" firstDataCol="1"/>
  <pivotFields count="7">
    <pivotField compact="0" numFmtId="167" showAll="0"/>
    <pivotField dataField="1" compact="0" showAll="0"/>
    <pivotField axis="axisRow" compact="0" showAll="0">
      <items count="3">
        <item x="0"/>
        <item x="1"/>
        <item t="default"/>
      </items>
    </pivotField>
    <pivotField axis="axisCol" compact="0" showAll="0">
      <items count="3">
        <item x="1"/>
        <item x="0"/>
        <item t="default"/>
      </items>
    </pivotField>
    <pivotField compact="0" numFmtId="2" showAll="0"/>
    <pivotField compact="0" showAll="0"/>
    <pivotField compact="0" showAll="0"/>
  </pivotFields>
  <rowFields count="1">
    <field x="2"/>
  </rowFields>
  <rowItems count="2">
    <i>
      <x/>
    </i>
    <i>
      <x v="1"/>
    </i>
  </rowItems>
  <colFields count="1">
    <field x="3"/>
  </colFields>
  <colItems count="2">
    <i>
      <x/>
    </i>
    <i>
      <x v="1"/>
    </i>
  </colItems>
  <dataFields count="1">
    <dataField name="Tanulók száma" fld="1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DBC27-5ABD-4B0E-9283-07F50DD59170}">
  <sheetPr>
    <tabColor theme="9" tint="-0.249977111117893"/>
  </sheetPr>
  <dimension ref="A1:E5"/>
  <sheetViews>
    <sheetView tabSelected="1" zoomScale="130" zoomScaleNormal="130" workbookViewId="0">
      <selection activeCell="C4" sqref="C4:E4"/>
    </sheetView>
  </sheetViews>
  <sheetFormatPr defaultRowHeight="15.75" x14ac:dyDescent="0.25"/>
  <cols>
    <col min="1" max="1" width="5.140625" style="90" customWidth="1"/>
    <col min="2" max="2" width="13.140625" style="87" customWidth="1"/>
    <col min="3" max="3" width="11" style="88" customWidth="1"/>
    <col min="4" max="6" width="9.140625" style="88"/>
    <col min="7" max="7" width="15.42578125" style="88" customWidth="1"/>
    <col min="8" max="9" width="9.140625" style="88"/>
    <col min="10" max="10" width="10.5703125" style="88" customWidth="1"/>
    <col min="11" max="16384" width="9.140625" style="88"/>
  </cols>
  <sheetData>
    <row r="1" spans="1:5" x14ac:dyDescent="0.25">
      <c r="A1" s="86" t="s">
        <v>492</v>
      </c>
    </row>
    <row r="3" spans="1:5" ht="16.5" thickBot="1" x14ac:dyDescent="0.3">
      <c r="A3" s="89" t="s">
        <v>493</v>
      </c>
    </row>
    <row r="4" spans="1:5" ht="16.5" thickBot="1" x14ac:dyDescent="0.3">
      <c r="A4" s="90" t="s">
        <v>494</v>
      </c>
      <c r="B4" s="87" t="s">
        <v>495</v>
      </c>
      <c r="C4" s="91"/>
      <c r="D4" s="92"/>
      <c r="E4" s="93"/>
    </row>
    <row r="5" spans="1:5" ht="16.5" thickBot="1" x14ac:dyDescent="0.3">
      <c r="A5" s="90" t="s">
        <v>494</v>
      </c>
      <c r="B5" s="87" t="s">
        <v>496</v>
      </c>
      <c r="C5" s="91"/>
      <c r="D5" s="92"/>
      <c r="E5" s="93"/>
    </row>
  </sheetData>
  <mergeCells count="2">
    <mergeCell ref="C4:E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</sheetPr>
  <dimension ref="A1:O80"/>
  <sheetViews>
    <sheetView zoomScale="130" zoomScaleNormal="130" workbookViewId="0">
      <selection activeCell="L25" sqref="L25"/>
    </sheetView>
  </sheetViews>
  <sheetFormatPr defaultRowHeight="15.75" x14ac:dyDescent="0.25"/>
  <cols>
    <col min="1" max="1" width="14.28515625" style="2" customWidth="1"/>
    <col min="2" max="2" width="19" style="2" customWidth="1"/>
    <col min="3" max="3" width="18.140625" style="2" customWidth="1"/>
    <col min="4" max="4" width="14.28515625" style="2" customWidth="1"/>
    <col min="5" max="5" width="15.42578125" style="2" customWidth="1"/>
    <col min="6" max="6" width="11.5703125" style="2" customWidth="1"/>
    <col min="7" max="7" width="14.28515625" style="2" customWidth="1"/>
    <col min="8" max="8" width="15" style="2" customWidth="1"/>
    <col min="9" max="9" width="14.28515625" style="2" customWidth="1"/>
    <col min="10" max="10" width="12.5703125" style="2" customWidth="1"/>
    <col min="11" max="11" width="13.42578125" style="2" customWidth="1"/>
    <col min="12" max="12" width="12.5703125" style="2" customWidth="1"/>
    <col min="13" max="14" width="7.7109375" style="2" customWidth="1"/>
    <col min="15" max="16384" width="9.140625" style="2"/>
  </cols>
  <sheetData>
    <row r="1" spans="1:4" x14ac:dyDescent="0.25">
      <c r="A1" s="2" t="s">
        <v>29</v>
      </c>
    </row>
    <row r="2" spans="1:4" x14ac:dyDescent="0.25">
      <c r="A2" s="3"/>
    </row>
    <row r="3" spans="1:4" x14ac:dyDescent="0.25">
      <c r="A3" s="6" t="s">
        <v>22</v>
      </c>
    </row>
    <row r="4" spans="1:4" x14ac:dyDescent="0.25">
      <c r="A4" s="7" t="s">
        <v>25</v>
      </c>
    </row>
    <row r="5" spans="1:4" x14ac:dyDescent="0.25">
      <c r="A5" s="8" t="s">
        <v>23</v>
      </c>
    </row>
    <row r="6" spans="1:4" x14ac:dyDescent="0.25">
      <c r="A6" s="7" t="s">
        <v>24</v>
      </c>
    </row>
    <row r="8" spans="1:4" x14ac:dyDescent="0.25">
      <c r="A8" s="9" t="s">
        <v>75</v>
      </c>
      <c r="B8" s="9" t="s">
        <v>488</v>
      </c>
      <c r="C8" s="9" t="s">
        <v>489</v>
      </c>
      <c r="D8" s="3"/>
    </row>
    <row r="9" spans="1:4" x14ac:dyDescent="0.25">
      <c r="A9" s="25">
        <v>20180714</v>
      </c>
      <c r="B9" s="10"/>
      <c r="C9" s="10"/>
    </row>
    <row r="10" spans="1:4" x14ac:dyDescent="0.25">
      <c r="A10" s="26">
        <v>20190410</v>
      </c>
      <c r="B10" s="10"/>
      <c r="C10" s="10"/>
    </row>
    <row r="11" spans="1:4" x14ac:dyDescent="0.25">
      <c r="A11" s="26">
        <v>20191115</v>
      </c>
      <c r="B11" s="10"/>
      <c r="C11" s="10"/>
    </row>
    <row r="12" spans="1:4" x14ac:dyDescent="0.25">
      <c r="A12" s="26">
        <v>20180610</v>
      </c>
      <c r="B12" s="10"/>
      <c r="C12" s="10"/>
    </row>
    <row r="13" spans="1:4" x14ac:dyDescent="0.25">
      <c r="A13" s="26">
        <v>20180401</v>
      </c>
      <c r="B13" s="10"/>
      <c r="C13" s="10"/>
    </row>
    <row r="14" spans="1:4" x14ac:dyDescent="0.25">
      <c r="A14" s="26">
        <v>20190717</v>
      </c>
      <c r="B14" s="10"/>
      <c r="C14" s="10"/>
    </row>
    <row r="17" spans="1:12" x14ac:dyDescent="0.25">
      <c r="A17" s="6" t="s">
        <v>22</v>
      </c>
    </row>
    <row r="18" spans="1:12" x14ac:dyDescent="0.25">
      <c r="A18" s="7" t="s">
        <v>31</v>
      </c>
    </row>
    <row r="19" spans="1:12" x14ac:dyDescent="0.25">
      <c r="A19" s="7" t="s">
        <v>487</v>
      </c>
    </row>
    <row r="20" spans="1:12" x14ac:dyDescent="0.25">
      <c r="A20" s="8" t="s">
        <v>23</v>
      </c>
    </row>
    <row r="21" spans="1:12" x14ac:dyDescent="0.25">
      <c r="A21" s="7" t="s">
        <v>30</v>
      </c>
    </row>
    <row r="22" spans="1:12" x14ac:dyDescent="0.25">
      <c r="A22" s="3"/>
    </row>
    <row r="23" spans="1:12" x14ac:dyDescent="0.25">
      <c r="A23" s="74" t="s">
        <v>0</v>
      </c>
      <c r="B23" s="74" t="s">
        <v>1</v>
      </c>
      <c r="C23" s="74" t="s">
        <v>2</v>
      </c>
      <c r="D23" s="74" t="s">
        <v>3</v>
      </c>
      <c r="E23" s="74" t="s">
        <v>4</v>
      </c>
      <c r="F23" s="74" t="s">
        <v>5</v>
      </c>
      <c r="G23" s="13" t="s">
        <v>6</v>
      </c>
      <c r="H23" s="13" t="s">
        <v>7</v>
      </c>
      <c r="I23" s="13" t="s">
        <v>6</v>
      </c>
      <c r="J23" s="13" t="s">
        <v>7</v>
      </c>
      <c r="K23" s="74" t="s">
        <v>8</v>
      </c>
      <c r="L23" s="74" t="s">
        <v>28</v>
      </c>
    </row>
    <row r="24" spans="1:12" x14ac:dyDescent="0.25">
      <c r="A24" s="75"/>
      <c r="B24" s="75"/>
      <c r="C24" s="75"/>
      <c r="D24" s="75"/>
      <c r="E24" s="75"/>
      <c r="F24" s="75"/>
      <c r="G24" s="76" t="s">
        <v>26</v>
      </c>
      <c r="H24" s="77"/>
      <c r="I24" s="76" t="s">
        <v>27</v>
      </c>
      <c r="J24" s="77"/>
      <c r="K24" s="75"/>
      <c r="L24" s="75"/>
    </row>
    <row r="25" spans="1:12" x14ac:dyDescent="0.25">
      <c r="A25" s="19">
        <v>43125</v>
      </c>
      <c r="B25" s="20" t="s">
        <v>9</v>
      </c>
      <c r="C25" s="21">
        <v>85580</v>
      </c>
      <c r="D25" s="18"/>
      <c r="E25" s="12"/>
      <c r="F25" s="12"/>
      <c r="G25" s="12"/>
      <c r="H25" s="12"/>
      <c r="I25" s="12"/>
      <c r="J25" s="12"/>
      <c r="K25" s="12"/>
      <c r="L25" s="12"/>
    </row>
    <row r="26" spans="1:12" x14ac:dyDescent="0.25">
      <c r="A26" s="22">
        <v>43140</v>
      </c>
      <c r="B26" s="23" t="s">
        <v>10</v>
      </c>
      <c r="C26" s="24">
        <v>142560</v>
      </c>
      <c r="D26" s="18"/>
      <c r="E26" s="12"/>
      <c r="F26" s="12"/>
      <c r="G26" s="12"/>
      <c r="H26" s="12"/>
      <c r="I26" s="12"/>
      <c r="J26" s="12"/>
      <c r="K26" s="12"/>
      <c r="L26" s="12"/>
    </row>
    <row r="27" spans="1:12" x14ac:dyDescent="0.25">
      <c r="A27" s="22">
        <v>43159</v>
      </c>
      <c r="B27" s="23" t="s">
        <v>11</v>
      </c>
      <c r="C27" s="24">
        <v>64900</v>
      </c>
      <c r="D27" s="18"/>
      <c r="E27" s="12"/>
      <c r="F27" s="12"/>
      <c r="G27" s="12"/>
      <c r="H27" s="12"/>
      <c r="I27" s="12"/>
      <c r="J27" s="12"/>
      <c r="K27" s="12"/>
      <c r="L27" s="12"/>
    </row>
    <row r="28" spans="1:12" x14ac:dyDescent="0.25">
      <c r="A28" s="22">
        <v>43159</v>
      </c>
      <c r="B28" s="23" t="s">
        <v>11</v>
      </c>
      <c r="C28" s="24">
        <v>126940</v>
      </c>
      <c r="D28" s="18"/>
      <c r="E28" s="12"/>
      <c r="F28" s="12"/>
      <c r="G28" s="12"/>
      <c r="H28" s="12"/>
      <c r="I28" s="12"/>
      <c r="J28" s="12"/>
      <c r="K28" s="12"/>
      <c r="L28" s="12"/>
    </row>
    <row r="29" spans="1:12" x14ac:dyDescent="0.25">
      <c r="A29" s="22">
        <v>43178</v>
      </c>
      <c r="B29" s="23" t="s">
        <v>9</v>
      </c>
      <c r="C29" s="24">
        <v>92180</v>
      </c>
      <c r="D29" s="18"/>
      <c r="E29" s="12"/>
      <c r="F29" s="12"/>
      <c r="G29" s="12"/>
      <c r="H29" s="12"/>
      <c r="I29" s="12"/>
      <c r="J29" s="12"/>
      <c r="K29" s="12"/>
      <c r="L29" s="12"/>
    </row>
    <row r="30" spans="1:12" x14ac:dyDescent="0.25">
      <c r="A30" s="22">
        <v>43192</v>
      </c>
      <c r="B30" s="23" t="s">
        <v>12</v>
      </c>
      <c r="C30" s="24">
        <v>144760</v>
      </c>
      <c r="D30" s="18"/>
      <c r="E30" s="12"/>
      <c r="F30" s="12"/>
      <c r="G30" s="12"/>
      <c r="H30" s="12"/>
      <c r="I30" s="12"/>
      <c r="J30" s="12"/>
      <c r="K30" s="12"/>
      <c r="L30" s="12"/>
    </row>
    <row r="31" spans="1:12" x14ac:dyDescent="0.25">
      <c r="A31" s="22">
        <v>43199</v>
      </c>
      <c r="B31" s="23" t="s">
        <v>10</v>
      </c>
      <c r="C31" s="24">
        <v>110660</v>
      </c>
      <c r="D31" s="18"/>
      <c r="E31" s="12"/>
      <c r="F31" s="12"/>
      <c r="G31" s="12"/>
      <c r="H31" s="12"/>
      <c r="I31" s="12"/>
      <c r="J31" s="12"/>
      <c r="K31" s="12"/>
      <c r="L31" s="12"/>
    </row>
    <row r="32" spans="1:12" x14ac:dyDescent="0.25">
      <c r="A32" s="22">
        <v>43199</v>
      </c>
      <c r="B32" s="23" t="s">
        <v>13</v>
      </c>
      <c r="C32" s="24">
        <v>51920</v>
      </c>
      <c r="D32" s="18"/>
      <c r="E32" s="12"/>
      <c r="F32" s="12"/>
      <c r="G32" s="12"/>
      <c r="H32" s="12"/>
      <c r="I32" s="12"/>
      <c r="J32" s="12"/>
      <c r="K32" s="12"/>
      <c r="L32" s="12"/>
    </row>
    <row r="33" spans="1:12" x14ac:dyDescent="0.25">
      <c r="A33" s="22">
        <v>43266</v>
      </c>
      <c r="B33" s="23" t="s">
        <v>12</v>
      </c>
      <c r="C33" s="24">
        <v>118140</v>
      </c>
      <c r="D33" s="18"/>
      <c r="E33" s="12"/>
      <c r="F33" s="12"/>
      <c r="G33" s="12"/>
      <c r="H33" s="12"/>
      <c r="I33" s="12"/>
      <c r="J33" s="12"/>
      <c r="K33" s="12"/>
      <c r="L33" s="12"/>
    </row>
    <row r="34" spans="1:12" x14ac:dyDescent="0.25">
      <c r="A34" s="22">
        <v>43315</v>
      </c>
      <c r="B34" s="23" t="s">
        <v>14</v>
      </c>
      <c r="C34" s="24">
        <v>71500</v>
      </c>
      <c r="D34" s="18"/>
      <c r="E34" s="12"/>
      <c r="F34" s="12"/>
      <c r="G34" s="12"/>
      <c r="H34" s="12"/>
      <c r="I34" s="12"/>
      <c r="J34" s="12"/>
      <c r="K34" s="12"/>
      <c r="L34" s="12"/>
    </row>
    <row r="35" spans="1:12" x14ac:dyDescent="0.25">
      <c r="A35" s="22">
        <v>43332</v>
      </c>
      <c r="B35" s="23" t="s">
        <v>14</v>
      </c>
      <c r="C35" s="24">
        <v>112200</v>
      </c>
      <c r="D35" s="18"/>
      <c r="E35" s="12"/>
      <c r="F35" s="12"/>
      <c r="G35" s="12"/>
      <c r="H35" s="12"/>
      <c r="I35" s="12"/>
      <c r="J35" s="12"/>
      <c r="K35" s="12"/>
      <c r="L35" s="12"/>
    </row>
    <row r="36" spans="1:12" x14ac:dyDescent="0.25">
      <c r="A36" s="22">
        <v>43354</v>
      </c>
      <c r="B36" s="23" t="s">
        <v>9</v>
      </c>
      <c r="C36" s="24">
        <v>122540</v>
      </c>
      <c r="D36" s="18"/>
      <c r="E36" s="12"/>
      <c r="F36" s="12"/>
      <c r="G36" s="12"/>
      <c r="H36" s="12"/>
      <c r="I36" s="12"/>
      <c r="J36" s="12"/>
      <c r="K36" s="12"/>
      <c r="L36" s="12"/>
    </row>
    <row r="37" spans="1:12" x14ac:dyDescent="0.25">
      <c r="A37" s="22">
        <v>43403</v>
      </c>
      <c r="B37" s="23" t="s">
        <v>10</v>
      </c>
      <c r="C37" s="24">
        <v>148280</v>
      </c>
      <c r="D37" s="18"/>
      <c r="E37" s="12"/>
      <c r="F37" s="12"/>
      <c r="G37" s="12"/>
      <c r="H37" s="12"/>
      <c r="I37" s="12"/>
      <c r="J37" s="12"/>
      <c r="K37" s="12"/>
      <c r="L37" s="12"/>
    </row>
    <row r="38" spans="1:12" x14ac:dyDescent="0.25">
      <c r="A38" s="22">
        <v>43405</v>
      </c>
      <c r="B38" s="23" t="s">
        <v>11</v>
      </c>
      <c r="C38" s="24">
        <v>103400</v>
      </c>
      <c r="D38" s="18"/>
      <c r="E38" s="12"/>
      <c r="F38" s="12"/>
      <c r="G38" s="12"/>
      <c r="H38" s="12"/>
      <c r="I38" s="12"/>
      <c r="J38" s="12"/>
      <c r="K38" s="12"/>
      <c r="L38" s="12"/>
    </row>
    <row r="39" spans="1:12" x14ac:dyDescent="0.25">
      <c r="A39" s="22">
        <v>43424</v>
      </c>
      <c r="B39" s="23" t="s">
        <v>11</v>
      </c>
      <c r="C39" s="24">
        <v>139040</v>
      </c>
      <c r="D39" s="18"/>
      <c r="E39" s="12"/>
      <c r="F39" s="12"/>
      <c r="G39" s="12"/>
      <c r="H39" s="12"/>
      <c r="I39" s="12"/>
      <c r="J39" s="12"/>
      <c r="K39" s="12"/>
      <c r="L39" s="12"/>
    </row>
    <row r="40" spans="1:12" x14ac:dyDescent="0.25">
      <c r="A40" s="22">
        <v>43440</v>
      </c>
      <c r="B40" s="23" t="s">
        <v>9</v>
      </c>
      <c r="C40" s="24">
        <v>135300</v>
      </c>
      <c r="D40" s="18"/>
      <c r="E40" s="12"/>
      <c r="F40" s="12"/>
      <c r="G40" s="12"/>
      <c r="H40" s="12"/>
      <c r="I40" s="12"/>
      <c r="J40" s="12"/>
      <c r="K40" s="12"/>
      <c r="L40" s="12"/>
    </row>
    <row r="41" spans="1:12" x14ac:dyDescent="0.25">
      <c r="A41" s="22">
        <v>43476</v>
      </c>
      <c r="B41" s="23" t="s">
        <v>12</v>
      </c>
      <c r="C41" s="24">
        <v>148720</v>
      </c>
      <c r="D41" s="18"/>
      <c r="E41" s="12"/>
      <c r="F41" s="12"/>
      <c r="G41" s="12"/>
      <c r="H41" s="12"/>
      <c r="I41" s="12"/>
      <c r="J41" s="12"/>
      <c r="K41" s="12"/>
      <c r="L41" s="12"/>
    </row>
    <row r="42" spans="1:12" x14ac:dyDescent="0.25">
      <c r="A42" s="22">
        <v>43481</v>
      </c>
      <c r="B42" s="23" t="s">
        <v>10</v>
      </c>
      <c r="C42" s="24">
        <v>128040</v>
      </c>
      <c r="D42" s="18"/>
      <c r="E42" s="12"/>
      <c r="F42" s="12"/>
      <c r="G42" s="12"/>
      <c r="H42" s="12"/>
      <c r="I42" s="12"/>
      <c r="J42" s="12"/>
      <c r="K42" s="12"/>
      <c r="L42" s="12"/>
    </row>
    <row r="43" spans="1:12" x14ac:dyDescent="0.25">
      <c r="A43" s="22">
        <v>43490</v>
      </c>
      <c r="B43" s="23" t="s">
        <v>13</v>
      </c>
      <c r="C43" s="24">
        <v>128480</v>
      </c>
      <c r="D43" s="18"/>
      <c r="E43" s="12"/>
      <c r="F43" s="12"/>
      <c r="G43" s="12"/>
      <c r="H43" s="12"/>
      <c r="I43" s="12"/>
      <c r="J43" s="12"/>
      <c r="K43" s="12"/>
      <c r="L43" s="12"/>
    </row>
    <row r="44" spans="1:12" x14ac:dyDescent="0.25">
      <c r="A44" s="22">
        <v>43504</v>
      </c>
      <c r="B44" s="23" t="s">
        <v>12</v>
      </c>
      <c r="C44" s="24">
        <v>62480</v>
      </c>
      <c r="D44" s="18"/>
      <c r="E44" s="12"/>
      <c r="F44" s="12"/>
      <c r="G44" s="12"/>
      <c r="H44" s="12"/>
      <c r="I44" s="12"/>
      <c r="J44" s="12"/>
      <c r="K44" s="12"/>
      <c r="L44" s="12"/>
    </row>
    <row r="45" spans="1:12" x14ac:dyDescent="0.25">
      <c r="A45" s="22">
        <v>43529</v>
      </c>
      <c r="B45" s="23" t="s">
        <v>14</v>
      </c>
      <c r="C45" s="24">
        <v>73040</v>
      </c>
      <c r="D45" s="18"/>
      <c r="E45" s="12"/>
      <c r="F45" s="12"/>
      <c r="G45" s="12"/>
      <c r="H45" s="12"/>
      <c r="I45" s="12"/>
      <c r="J45" s="12"/>
      <c r="K45" s="12"/>
      <c r="L45" s="12"/>
    </row>
    <row r="46" spans="1:12" x14ac:dyDescent="0.25">
      <c r="A46" s="22">
        <v>43532</v>
      </c>
      <c r="B46" s="23" t="s">
        <v>14</v>
      </c>
      <c r="C46" s="24">
        <v>71940</v>
      </c>
      <c r="D46" s="18"/>
      <c r="E46" s="12"/>
      <c r="F46" s="12"/>
      <c r="G46" s="12"/>
      <c r="H46" s="12"/>
      <c r="I46" s="12"/>
      <c r="J46" s="12"/>
      <c r="K46" s="12"/>
      <c r="L46" s="12"/>
    </row>
    <row r="47" spans="1:12" x14ac:dyDescent="0.25">
      <c r="A47" s="22">
        <v>43553</v>
      </c>
      <c r="B47" s="23" t="s">
        <v>10</v>
      </c>
      <c r="C47" s="24">
        <v>57420</v>
      </c>
      <c r="D47" s="18"/>
      <c r="E47" s="12"/>
      <c r="F47" s="12"/>
      <c r="G47" s="12"/>
      <c r="H47" s="12"/>
      <c r="I47" s="12"/>
      <c r="J47" s="12"/>
      <c r="K47" s="12"/>
      <c r="L47" s="12"/>
    </row>
    <row r="48" spans="1:12" x14ac:dyDescent="0.25">
      <c r="A48" s="22">
        <v>43570</v>
      </c>
      <c r="B48" s="23" t="s">
        <v>11</v>
      </c>
      <c r="C48" s="24">
        <v>92840</v>
      </c>
      <c r="D48" s="18"/>
      <c r="E48" s="12"/>
      <c r="F48" s="12"/>
      <c r="G48" s="12"/>
      <c r="H48" s="12"/>
      <c r="I48" s="12"/>
      <c r="J48" s="12"/>
      <c r="K48" s="12"/>
      <c r="L48" s="12"/>
    </row>
    <row r="49" spans="1:12" x14ac:dyDescent="0.25">
      <c r="A49" s="22">
        <v>43593</v>
      </c>
      <c r="B49" s="23" t="s">
        <v>11</v>
      </c>
      <c r="C49" s="24">
        <v>58300</v>
      </c>
      <c r="D49" s="18"/>
      <c r="E49" s="12"/>
      <c r="F49" s="12"/>
      <c r="G49" s="12"/>
      <c r="H49" s="12"/>
      <c r="I49" s="12"/>
      <c r="J49" s="12"/>
      <c r="K49" s="12"/>
      <c r="L49" s="12"/>
    </row>
    <row r="50" spans="1:12" x14ac:dyDescent="0.25">
      <c r="A50" s="22">
        <v>43593</v>
      </c>
      <c r="B50" s="23" t="s">
        <v>9</v>
      </c>
      <c r="C50" s="24">
        <v>152020</v>
      </c>
      <c r="D50" s="18"/>
      <c r="E50" s="12"/>
      <c r="F50" s="12"/>
      <c r="G50" s="12"/>
      <c r="H50" s="12"/>
      <c r="I50" s="12"/>
      <c r="J50" s="12"/>
      <c r="K50" s="12"/>
      <c r="L50" s="12"/>
    </row>
    <row r="51" spans="1:12" x14ac:dyDescent="0.25">
      <c r="A51" s="22">
        <v>43614</v>
      </c>
      <c r="B51" s="23" t="s">
        <v>12</v>
      </c>
      <c r="C51" s="24">
        <v>153340</v>
      </c>
      <c r="D51" s="18"/>
      <c r="E51" s="12"/>
      <c r="F51" s="12"/>
      <c r="G51" s="12"/>
      <c r="H51" s="12"/>
      <c r="I51" s="12"/>
      <c r="J51" s="12"/>
      <c r="K51" s="12"/>
      <c r="L51" s="12"/>
    </row>
    <row r="52" spans="1:12" x14ac:dyDescent="0.25">
      <c r="A52" s="22">
        <v>43615</v>
      </c>
      <c r="B52" s="23" t="s">
        <v>13</v>
      </c>
      <c r="C52" s="24">
        <v>128040</v>
      </c>
      <c r="D52" s="18"/>
      <c r="E52" s="12"/>
      <c r="F52" s="12"/>
      <c r="G52" s="12"/>
      <c r="H52" s="12"/>
      <c r="I52" s="12"/>
      <c r="J52" s="12"/>
      <c r="K52" s="12"/>
      <c r="L52" s="12"/>
    </row>
    <row r="53" spans="1:12" x14ac:dyDescent="0.25">
      <c r="A53" s="22">
        <v>43619</v>
      </c>
      <c r="B53" s="23" t="s">
        <v>14</v>
      </c>
      <c r="C53" s="24">
        <v>79640</v>
      </c>
      <c r="D53" s="18"/>
      <c r="E53" s="12"/>
      <c r="F53" s="12"/>
      <c r="G53" s="12"/>
      <c r="H53" s="12"/>
      <c r="I53" s="12"/>
      <c r="J53" s="12"/>
      <c r="K53" s="12"/>
      <c r="L53" s="12"/>
    </row>
    <row r="54" spans="1:12" x14ac:dyDescent="0.25">
      <c r="A54" s="22">
        <v>43620</v>
      </c>
      <c r="B54" s="23" t="s">
        <v>10</v>
      </c>
      <c r="C54" s="24">
        <v>103400</v>
      </c>
      <c r="D54" s="18"/>
      <c r="E54" s="12"/>
      <c r="F54" s="12"/>
      <c r="G54" s="12"/>
      <c r="H54" s="12"/>
      <c r="I54" s="12"/>
      <c r="J54" s="12"/>
      <c r="K54" s="12"/>
      <c r="L54" s="12"/>
    </row>
    <row r="55" spans="1:12" x14ac:dyDescent="0.25">
      <c r="A55" s="22">
        <v>43622</v>
      </c>
      <c r="B55" s="23" t="s">
        <v>11</v>
      </c>
      <c r="C55" s="24">
        <v>150260</v>
      </c>
      <c r="D55" s="18"/>
      <c r="E55" s="12"/>
      <c r="F55" s="12"/>
      <c r="G55" s="12"/>
      <c r="H55" s="12"/>
      <c r="I55" s="12"/>
      <c r="J55" s="12"/>
      <c r="K55" s="12"/>
      <c r="L55" s="12"/>
    </row>
    <row r="56" spans="1:12" x14ac:dyDescent="0.25">
      <c r="A56" s="22">
        <v>43636</v>
      </c>
      <c r="B56" s="23" t="s">
        <v>9</v>
      </c>
      <c r="C56" s="24">
        <v>126720</v>
      </c>
      <c r="D56" s="18"/>
      <c r="E56" s="12"/>
      <c r="F56" s="12"/>
      <c r="G56" s="12"/>
      <c r="H56" s="12"/>
      <c r="I56" s="12"/>
      <c r="J56" s="12"/>
      <c r="K56" s="12"/>
      <c r="L56" s="12"/>
    </row>
    <row r="57" spans="1:12" x14ac:dyDescent="0.25">
      <c r="A57" s="22">
        <v>43650</v>
      </c>
      <c r="B57" s="23" t="s">
        <v>12</v>
      </c>
      <c r="C57" s="24">
        <v>123200</v>
      </c>
      <c r="D57" s="18"/>
      <c r="E57" s="12"/>
      <c r="F57" s="12"/>
      <c r="G57" s="12"/>
      <c r="H57" s="12"/>
      <c r="I57" s="12"/>
      <c r="J57" s="12"/>
      <c r="K57" s="12"/>
      <c r="L57" s="12"/>
    </row>
    <row r="58" spans="1:12" x14ac:dyDescent="0.25">
      <c r="A58" s="22">
        <v>43655</v>
      </c>
      <c r="B58" s="23" t="s">
        <v>13</v>
      </c>
      <c r="C58" s="24">
        <v>99880</v>
      </c>
      <c r="D58" s="18"/>
      <c r="E58" s="12"/>
      <c r="F58" s="12"/>
      <c r="G58" s="12"/>
      <c r="H58" s="12"/>
      <c r="I58" s="12"/>
      <c r="J58" s="12"/>
      <c r="K58" s="12"/>
      <c r="L58" s="12"/>
    </row>
    <row r="59" spans="1:12" x14ac:dyDescent="0.25">
      <c r="A59" s="22">
        <v>43664</v>
      </c>
      <c r="B59" s="23" t="s">
        <v>13</v>
      </c>
      <c r="C59" s="24">
        <v>124740</v>
      </c>
      <c r="D59" s="18"/>
      <c r="E59" s="12"/>
      <c r="F59" s="12"/>
      <c r="G59" s="12"/>
      <c r="H59" s="12"/>
      <c r="I59" s="12"/>
      <c r="J59" s="12"/>
      <c r="K59" s="12"/>
      <c r="L59" s="12"/>
    </row>
    <row r="60" spans="1:12" x14ac:dyDescent="0.25">
      <c r="A60" s="22">
        <v>43683</v>
      </c>
      <c r="B60" s="23" t="s">
        <v>14</v>
      </c>
      <c r="C60" s="24">
        <v>152020</v>
      </c>
      <c r="D60" s="18"/>
      <c r="E60" s="12"/>
      <c r="F60" s="12"/>
      <c r="G60" s="12"/>
      <c r="H60" s="12"/>
      <c r="I60" s="12"/>
      <c r="J60" s="12"/>
      <c r="K60" s="12"/>
      <c r="L60" s="12"/>
    </row>
    <row r="61" spans="1:12" x14ac:dyDescent="0.25">
      <c r="A61" s="22">
        <v>43689</v>
      </c>
      <c r="B61" s="23" t="s">
        <v>11</v>
      </c>
      <c r="C61" s="24">
        <v>142120</v>
      </c>
      <c r="D61" s="18"/>
      <c r="E61" s="12"/>
      <c r="F61" s="12"/>
      <c r="G61" s="12"/>
      <c r="H61" s="12"/>
      <c r="I61" s="12"/>
      <c r="J61" s="12"/>
      <c r="K61" s="12"/>
      <c r="L61" s="12"/>
    </row>
    <row r="62" spans="1:12" x14ac:dyDescent="0.25">
      <c r="A62" s="22">
        <v>43692</v>
      </c>
      <c r="B62" s="23" t="s">
        <v>10</v>
      </c>
      <c r="C62" s="24">
        <v>58300</v>
      </c>
      <c r="D62" s="18"/>
      <c r="E62" s="12"/>
      <c r="F62" s="12"/>
      <c r="G62" s="12"/>
      <c r="H62" s="12"/>
      <c r="I62" s="12"/>
      <c r="J62" s="12"/>
      <c r="K62" s="12"/>
      <c r="L62" s="12"/>
    </row>
    <row r="63" spans="1:12" x14ac:dyDescent="0.25">
      <c r="A63" s="22">
        <v>43692</v>
      </c>
      <c r="B63" s="23" t="s">
        <v>9</v>
      </c>
      <c r="C63" s="24">
        <v>131120</v>
      </c>
      <c r="D63" s="18"/>
      <c r="E63" s="12"/>
      <c r="F63" s="12"/>
      <c r="G63" s="12"/>
      <c r="H63" s="12"/>
      <c r="I63" s="12"/>
      <c r="J63" s="12"/>
      <c r="K63" s="12"/>
      <c r="L63" s="12"/>
    </row>
    <row r="64" spans="1:12" x14ac:dyDescent="0.25">
      <c r="A64" s="22">
        <v>43700</v>
      </c>
      <c r="B64" s="23" t="s">
        <v>12</v>
      </c>
      <c r="C64" s="24">
        <v>137720</v>
      </c>
      <c r="D64" s="18"/>
      <c r="E64" s="12"/>
      <c r="F64" s="12"/>
      <c r="G64" s="12"/>
      <c r="H64" s="12"/>
      <c r="I64" s="12"/>
      <c r="J64" s="12"/>
      <c r="K64" s="12"/>
      <c r="L64" s="12"/>
    </row>
    <row r="67" spans="1:15" x14ac:dyDescent="0.25">
      <c r="A67" s="6" t="s">
        <v>22</v>
      </c>
    </row>
    <row r="68" spans="1:15" x14ac:dyDescent="0.25">
      <c r="A68" s="7" t="s">
        <v>35</v>
      </c>
    </row>
    <row r="69" spans="1:15" x14ac:dyDescent="0.25">
      <c r="A69" s="8" t="s">
        <v>23</v>
      </c>
    </row>
    <row r="70" spans="1:15" x14ac:dyDescent="0.25">
      <c r="A70" s="7" t="s">
        <v>36</v>
      </c>
    </row>
    <row r="72" spans="1:15" x14ac:dyDescent="0.25">
      <c r="A72" s="28" t="s">
        <v>34</v>
      </c>
      <c r="D72" s="28" t="s">
        <v>33</v>
      </c>
      <c r="G72" s="28" t="s">
        <v>32</v>
      </c>
      <c r="I72" s="16"/>
      <c r="J72" s="11"/>
    </row>
    <row r="73" spans="1:15" x14ac:dyDescent="0.25">
      <c r="A73" s="14" t="s">
        <v>5</v>
      </c>
      <c r="B73" s="14" t="s">
        <v>2</v>
      </c>
      <c r="D73" s="14" t="s">
        <v>3</v>
      </c>
      <c r="E73" s="15" t="s">
        <v>2</v>
      </c>
      <c r="G73" s="14" t="s">
        <v>8</v>
      </c>
      <c r="H73" s="15" t="s">
        <v>2</v>
      </c>
      <c r="I73" s="17"/>
      <c r="J73" s="17"/>
    </row>
    <row r="74" spans="1:15" x14ac:dyDescent="0.25">
      <c r="A74" s="23" t="s">
        <v>37</v>
      </c>
      <c r="B74" s="18"/>
      <c r="D74" s="26">
        <v>2018</v>
      </c>
      <c r="E74" s="18"/>
      <c r="G74" s="23" t="s">
        <v>15</v>
      </c>
      <c r="H74" s="18"/>
      <c r="I74" s="11"/>
      <c r="J74" s="11"/>
    </row>
    <row r="75" spans="1:15" x14ac:dyDescent="0.25">
      <c r="A75" s="23" t="s">
        <v>38</v>
      </c>
      <c r="B75" s="18"/>
      <c r="D75" s="26">
        <v>2019</v>
      </c>
      <c r="E75" s="18"/>
      <c r="G75" s="23" t="s">
        <v>16</v>
      </c>
      <c r="H75" s="18"/>
      <c r="I75" s="11"/>
      <c r="J75" s="11"/>
    </row>
    <row r="76" spans="1:15" x14ac:dyDescent="0.25">
      <c r="A76" s="23" t="s">
        <v>39</v>
      </c>
      <c r="B76" s="18"/>
      <c r="G76" s="23" t="s">
        <v>17</v>
      </c>
      <c r="H76" s="18"/>
      <c r="I76" s="11"/>
      <c r="J76" s="11"/>
      <c r="L76" s="4"/>
      <c r="M76" s="5"/>
      <c r="N76" s="5"/>
      <c r="O76" s="5"/>
    </row>
    <row r="77" spans="1:15" x14ac:dyDescent="0.25">
      <c r="A77" s="23" t="s">
        <v>40</v>
      </c>
      <c r="B77" s="18"/>
      <c r="G77" s="23" t="s">
        <v>18</v>
      </c>
      <c r="H77" s="18"/>
      <c r="I77" s="11"/>
      <c r="J77" s="11"/>
      <c r="L77" s="4"/>
      <c r="M77" s="5"/>
      <c r="N77" s="5"/>
      <c r="O77" s="5"/>
    </row>
    <row r="78" spans="1:15" x14ac:dyDescent="0.25">
      <c r="A78" s="23" t="s">
        <v>41</v>
      </c>
      <c r="B78" s="18"/>
      <c r="G78" s="23" t="s">
        <v>19</v>
      </c>
      <c r="H78" s="18"/>
      <c r="I78" s="11"/>
      <c r="J78" s="11"/>
      <c r="L78" s="5"/>
      <c r="M78" s="5"/>
      <c r="N78" s="5"/>
      <c r="O78" s="5"/>
    </row>
    <row r="79" spans="1:15" x14ac:dyDescent="0.25">
      <c r="G79" s="23" t="s">
        <v>20</v>
      </c>
      <c r="H79" s="18"/>
      <c r="I79" s="11"/>
      <c r="J79" s="11"/>
      <c r="L79" s="5"/>
      <c r="M79" s="5"/>
      <c r="N79" s="5"/>
      <c r="O79" s="5"/>
    </row>
    <row r="80" spans="1:15" x14ac:dyDescent="0.25">
      <c r="G80" s="23" t="s">
        <v>21</v>
      </c>
      <c r="H80" s="18"/>
      <c r="I80" s="11"/>
      <c r="J80" s="11"/>
      <c r="L80" s="5"/>
      <c r="M80" s="5"/>
      <c r="N80" s="5"/>
      <c r="O80" s="5"/>
    </row>
  </sheetData>
  <mergeCells count="10">
    <mergeCell ref="K23:K24"/>
    <mergeCell ref="L23:L24"/>
    <mergeCell ref="G24:H24"/>
    <mergeCell ref="I24:J24"/>
    <mergeCell ref="A23:A24"/>
    <mergeCell ref="B23:B24"/>
    <mergeCell ref="C23:C24"/>
    <mergeCell ref="D23:D24"/>
    <mergeCell ref="E23:E24"/>
    <mergeCell ref="F23:F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76:C80"/>
  <sheetViews>
    <sheetView zoomScale="130" zoomScaleNormal="130" workbookViewId="0">
      <selection activeCell="O84" sqref="O84"/>
    </sheetView>
  </sheetViews>
  <sheetFormatPr defaultRowHeight="15.75" x14ac:dyDescent="0.25"/>
  <cols>
    <col min="1" max="2" width="7.7109375" style="2" customWidth="1"/>
    <col min="3" max="16384" width="9.140625" style="2"/>
  </cols>
  <sheetData>
    <row r="76" spans="1:3" x14ac:dyDescent="0.25">
      <c r="A76" s="5"/>
      <c r="B76" s="5"/>
      <c r="C76" s="5"/>
    </row>
    <row r="77" spans="1:3" x14ac:dyDescent="0.25">
      <c r="A77" s="5"/>
      <c r="B77" s="5"/>
      <c r="C77" s="5"/>
    </row>
    <row r="78" spans="1:3" x14ac:dyDescent="0.25">
      <c r="A78" s="5"/>
      <c r="B78" s="5"/>
      <c r="C78" s="5"/>
    </row>
    <row r="79" spans="1:3" x14ac:dyDescent="0.25">
      <c r="A79" s="5"/>
      <c r="B79" s="5"/>
      <c r="C79" s="5"/>
    </row>
    <row r="80" spans="1:3" x14ac:dyDescent="0.25">
      <c r="A80" s="5"/>
      <c r="B80" s="5"/>
      <c r="C80" s="5"/>
    </row>
  </sheetData>
  <sheetProtection algorithmName="SHA-512" hashValue="oQqrO1bbR7GmsyU0vXF1Akl/Z+8mSVeeYR3bHzysyJXjm1beMiFKHGmFsHsXEC2jGZiaR8lCmvBYCyGLaeOu7w==" saltValue="B0SB8AN4lb/hXMshXMrtKQ==" spinCount="10000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34998626667073579"/>
  </sheetPr>
  <dimension ref="A1:J56"/>
  <sheetViews>
    <sheetView zoomScale="130" zoomScaleNormal="130" workbookViewId="0">
      <selection activeCell="H24" sqref="H24"/>
    </sheetView>
  </sheetViews>
  <sheetFormatPr defaultRowHeight="15.75" x14ac:dyDescent="0.25"/>
  <cols>
    <col min="1" max="1" width="17.42578125" style="2" bestFit="1" customWidth="1"/>
    <col min="2" max="2" width="27" style="2" bestFit="1" customWidth="1"/>
    <col min="3" max="3" width="17.85546875" style="2" customWidth="1"/>
    <col min="4" max="4" width="13" style="2" customWidth="1"/>
    <col min="5" max="6" width="13.42578125" style="2" customWidth="1"/>
    <col min="7" max="7" width="11.7109375" style="2" customWidth="1"/>
    <col min="8" max="8" width="15.85546875" style="2" customWidth="1"/>
    <col min="9" max="9" width="12.42578125" style="2" customWidth="1"/>
    <col min="10" max="10" width="13.140625" style="2" customWidth="1"/>
    <col min="11" max="11" width="15.85546875" style="2" customWidth="1"/>
    <col min="12" max="12" width="14.140625" style="2" customWidth="1"/>
    <col min="13" max="13" width="13.140625" style="2" customWidth="1"/>
    <col min="14" max="16384" width="9.140625" style="2"/>
  </cols>
  <sheetData>
    <row r="1" spans="1:5" s="11" customFormat="1" x14ac:dyDescent="0.25">
      <c r="A1" s="29" t="s">
        <v>29</v>
      </c>
      <c r="B1" s="29"/>
      <c r="C1" s="29"/>
      <c r="D1" s="29"/>
      <c r="E1" s="29"/>
    </row>
    <row r="3" spans="1:5" x14ac:dyDescent="0.25">
      <c r="A3" s="6" t="s">
        <v>22</v>
      </c>
    </row>
    <row r="4" spans="1:5" x14ac:dyDescent="0.25">
      <c r="A4" s="7" t="s">
        <v>45</v>
      </c>
    </row>
    <row r="6" spans="1:5" x14ac:dyDescent="0.25">
      <c r="A6" s="9" t="s">
        <v>46</v>
      </c>
      <c r="B6" s="9" t="s">
        <v>47</v>
      </c>
      <c r="C6" s="73" t="s">
        <v>490</v>
      </c>
      <c r="D6" s="80" t="s">
        <v>491</v>
      </c>
      <c r="E6" s="81"/>
    </row>
    <row r="7" spans="1:5" x14ac:dyDescent="0.25">
      <c r="A7" s="26" t="s">
        <v>48</v>
      </c>
      <c r="B7" s="26" t="s">
        <v>49</v>
      </c>
      <c r="C7" s="12"/>
      <c r="D7" s="78"/>
      <c r="E7" s="79"/>
    </row>
    <row r="8" spans="1:5" x14ac:dyDescent="0.25">
      <c r="A8" s="26" t="s">
        <v>50</v>
      </c>
      <c r="B8" s="26" t="s">
        <v>51</v>
      </c>
      <c r="C8" s="12"/>
      <c r="D8" s="78"/>
      <c r="E8" s="79"/>
    </row>
    <row r="9" spans="1:5" x14ac:dyDescent="0.25">
      <c r="A9" s="26" t="s">
        <v>52</v>
      </c>
      <c r="B9" s="26" t="s">
        <v>53</v>
      </c>
      <c r="C9" s="12"/>
      <c r="D9" s="78"/>
      <c r="E9" s="79"/>
    </row>
    <row r="10" spans="1:5" x14ac:dyDescent="0.25">
      <c r="A10" s="26" t="s">
        <v>54</v>
      </c>
      <c r="B10" s="26" t="s">
        <v>55</v>
      </c>
      <c r="C10" s="12"/>
      <c r="D10" s="78"/>
      <c r="E10" s="79"/>
    </row>
    <row r="11" spans="1:5" x14ac:dyDescent="0.25">
      <c r="A11" s="26" t="s">
        <v>56</v>
      </c>
      <c r="B11" s="26" t="s">
        <v>57</v>
      </c>
      <c r="C11" s="12"/>
      <c r="D11" s="78"/>
      <c r="E11" s="79"/>
    </row>
    <row r="12" spans="1:5" x14ac:dyDescent="0.25">
      <c r="A12" s="26" t="s">
        <v>58</v>
      </c>
      <c r="B12" s="26" t="s">
        <v>59</v>
      </c>
      <c r="C12" s="12"/>
      <c r="D12" s="78"/>
      <c r="E12" s="79"/>
    </row>
    <row r="13" spans="1:5" x14ac:dyDescent="0.25">
      <c r="A13" s="26" t="s">
        <v>60</v>
      </c>
      <c r="B13" s="26" t="s">
        <v>61</v>
      </c>
      <c r="C13" s="12"/>
      <c r="D13" s="78"/>
      <c r="E13" s="79"/>
    </row>
    <row r="14" spans="1:5" x14ac:dyDescent="0.25">
      <c r="A14" s="26" t="s">
        <v>62</v>
      </c>
      <c r="B14" s="26" t="s">
        <v>63</v>
      </c>
      <c r="C14" s="12"/>
      <c r="D14" s="78"/>
      <c r="E14" s="79"/>
    </row>
    <row r="15" spans="1:5" x14ac:dyDescent="0.25">
      <c r="A15" s="26" t="s">
        <v>64</v>
      </c>
      <c r="B15" s="26" t="s">
        <v>65</v>
      </c>
      <c r="C15" s="12"/>
      <c r="D15" s="78"/>
      <c r="E15" s="79"/>
    </row>
    <row r="18" spans="1:10" x14ac:dyDescent="0.25">
      <c r="A18" s="6" t="s">
        <v>22</v>
      </c>
    </row>
    <row r="19" spans="1:10" x14ac:dyDescent="0.25">
      <c r="A19" s="7" t="s">
        <v>31</v>
      </c>
    </row>
    <row r="20" spans="1:10" x14ac:dyDescent="0.25">
      <c r="A20" s="8" t="s">
        <v>23</v>
      </c>
    </row>
    <row r="21" spans="1:10" x14ac:dyDescent="0.25">
      <c r="A21" s="7" t="s">
        <v>89</v>
      </c>
    </row>
    <row r="23" spans="1:10" x14ac:dyDescent="0.25">
      <c r="A23" s="9" t="s">
        <v>1</v>
      </c>
      <c r="B23" s="9" t="s">
        <v>88</v>
      </c>
      <c r="C23" s="9" t="s">
        <v>42</v>
      </c>
      <c r="D23" s="31" t="s">
        <v>75</v>
      </c>
      <c r="E23" s="9" t="s">
        <v>46</v>
      </c>
      <c r="F23" s="9" t="s">
        <v>47</v>
      </c>
      <c r="G23" s="9" t="s">
        <v>76</v>
      </c>
      <c r="H23" s="9" t="s">
        <v>86</v>
      </c>
      <c r="I23" s="9" t="s">
        <v>87</v>
      </c>
      <c r="J23" s="9" t="s">
        <v>0</v>
      </c>
    </row>
    <row r="24" spans="1:10" x14ac:dyDescent="0.25">
      <c r="A24" s="26" t="s">
        <v>66</v>
      </c>
      <c r="B24" s="26" t="s">
        <v>77</v>
      </c>
      <c r="C24" s="26" t="s">
        <v>43</v>
      </c>
      <c r="D24" s="23">
        <v>20190715</v>
      </c>
      <c r="E24" s="12"/>
      <c r="F24" s="12"/>
      <c r="G24" s="12"/>
      <c r="H24" s="12"/>
      <c r="I24" s="12"/>
      <c r="J24" s="12"/>
    </row>
    <row r="25" spans="1:10" x14ac:dyDescent="0.25">
      <c r="A25" s="26" t="s">
        <v>67</v>
      </c>
      <c r="B25" s="26" t="s">
        <v>78</v>
      </c>
      <c r="C25" s="26" t="s">
        <v>44</v>
      </c>
      <c r="D25" s="23">
        <v>20190229</v>
      </c>
      <c r="E25" s="12"/>
      <c r="F25" s="12"/>
      <c r="G25" s="12"/>
      <c r="H25" s="12"/>
      <c r="I25" s="12"/>
      <c r="J25" s="12"/>
    </row>
    <row r="26" spans="1:10" x14ac:dyDescent="0.25">
      <c r="A26" s="26" t="s">
        <v>68</v>
      </c>
      <c r="B26" s="26" t="s">
        <v>79</v>
      </c>
      <c r="C26" s="26" t="s">
        <v>44</v>
      </c>
      <c r="D26" s="23">
        <v>20190822</v>
      </c>
      <c r="E26" s="12"/>
      <c r="F26" s="12"/>
      <c r="G26" s="12"/>
      <c r="H26" s="12"/>
      <c r="I26" s="12"/>
      <c r="J26" s="12"/>
    </row>
    <row r="27" spans="1:10" x14ac:dyDescent="0.25">
      <c r="A27" s="26" t="s">
        <v>69</v>
      </c>
      <c r="B27" s="26" t="s">
        <v>80</v>
      </c>
      <c r="C27" s="26" t="s">
        <v>43</v>
      </c>
      <c r="D27" s="23">
        <v>20190817</v>
      </c>
      <c r="E27" s="12"/>
      <c r="F27" s="12"/>
      <c r="G27" s="12"/>
      <c r="H27" s="12"/>
      <c r="I27" s="12"/>
      <c r="J27" s="12"/>
    </row>
    <row r="28" spans="1:10" x14ac:dyDescent="0.25">
      <c r="A28" s="26" t="s">
        <v>70</v>
      </c>
      <c r="B28" s="26" t="s">
        <v>81</v>
      </c>
      <c r="C28" s="26" t="s">
        <v>43</v>
      </c>
      <c r="D28" s="23">
        <v>20190605</v>
      </c>
      <c r="E28" s="12"/>
      <c r="F28" s="12"/>
      <c r="G28" s="12"/>
      <c r="H28" s="12"/>
      <c r="I28" s="12"/>
      <c r="J28" s="12"/>
    </row>
    <row r="29" spans="1:10" x14ac:dyDescent="0.25">
      <c r="A29" s="26" t="s">
        <v>71</v>
      </c>
      <c r="B29" s="26" t="s">
        <v>82</v>
      </c>
      <c r="C29" s="26" t="s">
        <v>44</v>
      </c>
      <c r="D29" s="23">
        <v>20190206</v>
      </c>
      <c r="E29" s="12"/>
      <c r="F29" s="12"/>
      <c r="G29" s="12"/>
      <c r="H29" s="12"/>
      <c r="I29" s="12"/>
      <c r="J29" s="12"/>
    </row>
    <row r="30" spans="1:10" x14ac:dyDescent="0.25">
      <c r="A30" s="26" t="s">
        <v>72</v>
      </c>
      <c r="B30" s="26" t="s">
        <v>83</v>
      </c>
      <c r="C30" s="26" t="s">
        <v>44</v>
      </c>
      <c r="D30" s="23">
        <v>20190610</v>
      </c>
      <c r="E30" s="12"/>
      <c r="F30" s="12"/>
      <c r="G30" s="12"/>
      <c r="H30" s="12"/>
      <c r="I30" s="12"/>
      <c r="J30" s="12"/>
    </row>
    <row r="31" spans="1:10" x14ac:dyDescent="0.25">
      <c r="A31" s="26" t="s">
        <v>73</v>
      </c>
      <c r="B31" s="26" t="s">
        <v>84</v>
      </c>
      <c r="C31" s="26" t="s">
        <v>43</v>
      </c>
      <c r="D31" s="23">
        <v>20190515</v>
      </c>
      <c r="E31" s="12"/>
      <c r="F31" s="12"/>
      <c r="G31" s="12"/>
      <c r="H31" s="12"/>
      <c r="I31" s="12"/>
      <c r="J31" s="12"/>
    </row>
    <row r="32" spans="1:10" x14ac:dyDescent="0.25">
      <c r="A32" s="26" t="s">
        <v>74</v>
      </c>
      <c r="B32" s="26" t="s">
        <v>85</v>
      </c>
      <c r="C32" s="26" t="s">
        <v>44</v>
      </c>
      <c r="D32" s="23">
        <v>20191012</v>
      </c>
      <c r="E32" s="12"/>
      <c r="F32" s="12"/>
      <c r="G32" s="12"/>
      <c r="H32" s="12"/>
      <c r="I32" s="12"/>
      <c r="J32" s="12"/>
    </row>
    <row r="34" spans="1:5" x14ac:dyDescent="0.25">
      <c r="B34" s="30"/>
    </row>
    <row r="35" spans="1:5" x14ac:dyDescent="0.25">
      <c r="A35" s="6" t="s">
        <v>22</v>
      </c>
      <c r="B35" s="30"/>
    </row>
    <row r="36" spans="1:5" x14ac:dyDescent="0.25">
      <c r="A36" s="7" t="s">
        <v>90</v>
      </c>
      <c r="B36" s="30"/>
    </row>
    <row r="37" spans="1:5" x14ac:dyDescent="0.25">
      <c r="A37" s="7"/>
      <c r="B37" s="30"/>
    </row>
    <row r="38" spans="1:5" x14ac:dyDescent="0.25">
      <c r="A38" s="28" t="s">
        <v>91</v>
      </c>
      <c r="B38" s="30"/>
    </row>
    <row r="39" spans="1:5" x14ac:dyDescent="0.25">
      <c r="A39"/>
      <c r="B39"/>
      <c r="C39"/>
      <c r="D39"/>
      <c r="E39"/>
    </row>
    <row r="40" spans="1:5" x14ac:dyDescent="0.25">
      <c r="A40"/>
      <c r="B40"/>
      <c r="C40"/>
      <c r="D40"/>
      <c r="E40"/>
    </row>
    <row r="41" spans="1:5" x14ac:dyDescent="0.25">
      <c r="A41"/>
      <c r="B41"/>
      <c r="C41"/>
      <c r="D41"/>
      <c r="E41"/>
    </row>
    <row r="42" spans="1:5" x14ac:dyDescent="0.25">
      <c r="A42"/>
      <c r="B42"/>
      <c r="C42"/>
      <c r="D42"/>
      <c r="E42"/>
    </row>
    <row r="43" spans="1:5" x14ac:dyDescent="0.25">
      <c r="A43"/>
      <c r="B43"/>
      <c r="C43"/>
      <c r="D43"/>
      <c r="E43"/>
    </row>
    <row r="44" spans="1:5" x14ac:dyDescent="0.25">
      <c r="A44"/>
      <c r="B44"/>
      <c r="C44"/>
      <c r="D44"/>
      <c r="E44"/>
    </row>
    <row r="45" spans="1:5" x14ac:dyDescent="0.25">
      <c r="A45"/>
      <c r="B45"/>
      <c r="C45"/>
      <c r="D45"/>
      <c r="E45"/>
    </row>
    <row r="46" spans="1:5" x14ac:dyDescent="0.25">
      <c r="A46"/>
      <c r="B46"/>
      <c r="C46"/>
    </row>
    <row r="47" spans="1:5" x14ac:dyDescent="0.25">
      <c r="A47"/>
      <c r="B47"/>
      <c r="C47"/>
    </row>
    <row r="48" spans="1:5" x14ac:dyDescent="0.25">
      <c r="A48"/>
      <c r="B48"/>
      <c r="C48"/>
    </row>
    <row r="49" spans="1:3" x14ac:dyDescent="0.25">
      <c r="A49"/>
      <c r="B49"/>
      <c r="C49"/>
    </row>
    <row r="50" spans="1:3" x14ac:dyDescent="0.25">
      <c r="A50"/>
      <c r="B50"/>
      <c r="C50"/>
    </row>
    <row r="51" spans="1:3" x14ac:dyDescent="0.25">
      <c r="A51"/>
      <c r="B51"/>
      <c r="C51"/>
    </row>
    <row r="52" spans="1:3" x14ac:dyDescent="0.25">
      <c r="A52"/>
      <c r="B52"/>
      <c r="C52"/>
    </row>
    <row r="53" spans="1:3" x14ac:dyDescent="0.25">
      <c r="A53"/>
      <c r="B53"/>
      <c r="C53"/>
    </row>
    <row r="54" spans="1:3" x14ac:dyDescent="0.25">
      <c r="A54"/>
      <c r="B54"/>
      <c r="C54"/>
    </row>
    <row r="55" spans="1:3" x14ac:dyDescent="0.25">
      <c r="A55"/>
      <c r="B55"/>
      <c r="C55"/>
    </row>
    <row r="56" spans="1:3" x14ac:dyDescent="0.25">
      <c r="A56"/>
      <c r="B56"/>
      <c r="C56"/>
    </row>
  </sheetData>
  <mergeCells count="10">
    <mergeCell ref="D12:E12"/>
    <mergeCell ref="D13:E13"/>
    <mergeCell ref="D14:E14"/>
    <mergeCell ref="D15:E15"/>
    <mergeCell ref="D6:E6"/>
    <mergeCell ref="D7:E7"/>
    <mergeCell ref="D8:E8"/>
    <mergeCell ref="D9:E9"/>
    <mergeCell ref="D10:E10"/>
    <mergeCell ref="D11:E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J56"/>
  <sheetViews>
    <sheetView zoomScale="130" zoomScaleNormal="130" workbookViewId="0">
      <selection activeCell="K39" sqref="K39"/>
    </sheetView>
  </sheetViews>
  <sheetFormatPr defaultRowHeight="15.75" x14ac:dyDescent="0.25"/>
  <cols>
    <col min="1" max="1" width="17.42578125" style="2" bestFit="1" customWidth="1"/>
    <col min="2" max="2" width="27" style="2" bestFit="1" customWidth="1"/>
    <col min="3" max="3" width="15.140625" style="2" bestFit="1" customWidth="1"/>
    <col min="4" max="4" width="13" style="2" customWidth="1"/>
    <col min="5" max="6" width="13.42578125" style="2" customWidth="1"/>
    <col min="7" max="7" width="11.7109375" style="2" customWidth="1"/>
    <col min="8" max="8" width="15.85546875" style="2" customWidth="1"/>
    <col min="9" max="9" width="12.42578125" style="2" customWidth="1"/>
    <col min="10" max="10" width="13.140625" style="2" customWidth="1"/>
    <col min="11" max="11" width="15.85546875" style="2" customWidth="1"/>
    <col min="12" max="12" width="14.140625" style="2" customWidth="1"/>
    <col min="13" max="13" width="13.140625" style="2" customWidth="1"/>
    <col min="14" max="16384" width="9.140625" style="2"/>
  </cols>
  <sheetData>
    <row r="1" spans="1:10" s="11" customFormat="1" x14ac:dyDescent="0.25">
      <c r="A1"/>
      <c r="B1"/>
      <c r="C1"/>
      <c r="D1"/>
      <c r="E1"/>
      <c r="F1"/>
      <c r="G1"/>
      <c r="H1"/>
      <c r="I1"/>
      <c r="J1"/>
    </row>
    <row r="2" spans="1:10" x14ac:dyDescent="0.25">
      <c r="A2"/>
      <c r="B2"/>
      <c r="C2"/>
      <c r="D2"/>
      <c r="E2"/>
      <c r="F2"/>
      <c r="G2"/>
      <c r="H2"/>
      <c r="I2"/>
      <c r="J2"/>
    </row>
    <row r="3" spans="1:10" x14ac:dyDescent="0.25">
      <c r="A3"/>
      <c r="B3"/>
      <c r="C3"/>
      <c r="D3"/>
      <c r="E3"/>
      <c r="F3"/>
      <c r="G3"/>
      <c r="H3"/>
      <c r="I3"/>
      <c r="J3"/>
    </row>
    <row r="4" spans="1:10" x14ac:dyDescent="0.25">
      <c r="A4"/>
      <c r="B4"/>
      <c r="C4"/>
      <c r="D4"/>
      <c r="E4"/>
      <c r="F4"/>
      <c r="G4"/>
      <c r="H4"/>
      <c r="I4"/>
      <c r="J4"/>
    </row>
    <row r="5" spans="1:10" x14ac:dyDescent="0.25">
      <c r="A5"/>
      <c r="B5"/>
      <c r="C5"/>
      <c r="D5"/>
      <c r="E5"/>
      <c r="F5"/>
      <c r="G5"/>
      <c r="H5"/>
      <c r="I5"/>
      <c r="J5"/>
    </row>
    <row r="6" spans="1:10" x14ac:dyDescent="0.25">
      <c r="A6"/>
      <c r="B6"/>
      <c r="C6"/>
      <c r="D6"/>
      <c r="E6"/>
      <c r="F6"/>
      <c r="G6"/>
      <c r="H6"/>
      <c r="I6"/>
      <c r="J6"/>
    </row>
    <row r="7" spans="1:10" x14ac:dyDescent="0.25">
      <c r="A7"/>
      <c r="B7"/>
      <c r="C7"/>
      <c r="D7"/>
      <c r="E7"/>
      <c r="F7"/>
      <c r="G7"/>
      <c r="H7"/>
      <c r="I7"/>
      <c r="J7"/>
    </row>
    <row r="8" spans="1:10" x14ac:dyDescent="0.25">
      <c r="A8"/>
      <c r="B8"/>
      <c r="C8"/>
      <c r="D8"/>
      <c r="E8"/>
      <c r="F8"/>
      <c r="G8"/>
      <c r="H8"/>
      <c r="I8"/>
      <c r="J8"/>
    </row>
    <row r="9" spans="1:10" x14ac:dyDescent="0.25">
      <c r="A9"/>
      <c r="B9"/>
      <c r="C9"/>
      <c r="D9"/>
      <c r="E9"/>
      <c r="F9"/>
      <c r="G9"/>
      <c r="H9"/>
      <c r="I9"/>
      <c r="J9"/>
    </row>
    <row r="10" spans="1:10" x14ac:dyDescent="0.25">
      <c r="A10"/>
      <c r="B10"/>
      <c r="C10"/>
      <c r="D10"/>
      <c r="E10"/>
      <c r="F10"/>
      <c r="G10"/>
      <c r="H10"/>
      <c r="I10"/>
      <c r="J10"/>
    </row>
    <row r="11" spans="1:10" x14ac:dyDescent="0.25">
      <c r="A11"/>
      <c r="B11"/>
      <c r="C11"/>
      <c r="D11"/>
      <c r="E11"/>
      <c r="F11"/>
      <c r="G11"/>
      <c r="H11"/>
      <c r="I11"/>
      <c r="J11"/>
    </row>
    <row r="12" spans="1:10" x14ac:dyDescent="0.25">
      <c r="A12"/>
      <c r="B12"/>
      <c r="C12"/>
      <c r="D12"/>
      <c r="E12"/>
      <c r="F12"/>
      <c r="G12"/>
      <c r="H12"/>
      <c r="I12"/>
      <c r="J12"/>
    </row>
    <row r="13" spans="1:10" x14ac:dyDescent="0.25">
      <c r="A13"/>
      <c r="B13"/>
      <c r="C13"/>
      <c r="D13"/>
      <c r="E13"/>
      <c r="F13"/>
      <c r="G13"/>
      <c r="H13"/>
      <c r="I13"/>
      <c r="J13"/>
    </row>
    <row r="14" spans="1:10" x14ac:dyDescent="0.25">
      <c r="A14"/>
      <c r="B14"/>
      <c r="C14"/>
      <c r="D14"/>
      <c r="E14"/>
      <c r="F14"/>
      <c r="G14"/>
      <c r="H14"/>
      <c r="I14"/>
      <c r="J14"/>
    </row>
    <row r="15" spans="1:10" x14ac:dyDescent="0.25">
      <c r="A15"/>
      <c r="B15"/>
      <c r="C15"/>
      <c r="D15"/>
      <c r="E15"/>
      <c r="F15"/>
      <c r="G15"/>
      <c r="H15"/>
      <c r="I15"/>
      <c r="J15"/>
    </row>
    <row r="16" spans="1:10" x14ac:dyDescent="0.25">
      <c r="A16"/>
      <c r="B16"/>
      <c r="C16"/>
      <c r="D16"/>
      <c r="E16"/>
      <c r="F16"/>
      <c r="G16"/>
      <c r="H16"/>
      <c r="I16"/>
      <c r="J16"/>
    </row>
    <row r="17" spans="1:10" x14ac:dyDescent="0.25">
      <c r="A17"/>
      <c r="B17"/>
      <c r="C17"/>
      <c r="D17"/>
      <c r="E17"/>
      <c r="F17"/>
      <c r="G17"/>
      <c r="H17"/>
      <c r="I17"/>
      <c r="J17"/>
    </row>
    <row r="18" spans="1:10" x14ac:dyDescent="0.25">
      <c r="A18"/>
      <c r="B18"/>
      <c r="C18"/>
      <c r="D18"/>
      <c r="E18"/>
      <c r="F18"/>
      <c r="G18"/>
      <c r="H18"/>
      <c r="I18"/>
      <c r="J18"/>
    </row>
    <row r="19" spans="1:10" x14ac:dyDescent="0.25">
      <c r="A19"/>
      <c r="B19"/>
      <c r="C19"/>
      <c r="D19"/>
      <c r="E19"/>
      <c r="F19"/>
      <c r="G19"/>
      <c r="H19"/>
      <c r="I19"/>
      <c r="J19"/>
    </row>
    <row r="20" spans="1:10" x14ac:dyDescent="0.25">
      <c r="A20"/>
      <c r="B20"/>
      <c r="C20"/>
      <c r="D20"/>
      <c r="E20"/>
      <c r="F20"/>
      <c r="G20"/>
      <c r="H20"/>
      <c r="I20"/>
      <c r="J20"/>
    </row>
    <row r="21" spans="1:10" x14ac:dyDescent="0.25">
      <c r="A21"/>
      <c r="B21"/>
      <c r="C21"/>
      <c r="D21"/>
      <c r="E21"/>
      <c r="F21"/>
      <c r="G21"/>
      <c r="H21"/>
      <c r="I21"/>
      <c r="J21"/>
    </row>
    <row r="22" spans="1:10" x14ac:dyDescent="0.25">
      <c r="A22"/>
      <c r="B22"/>
      <c r="C22"/>
      <c r="D22"/>
      <c r="E22"/>
      <c r="F22"/>
      <c r="G22"/>
      <c r="H22"/>
      <c r="I22"/>
      <c r="J22"/>
    </row>
    <row r="23" spans="1:10" x14ac:dyDescent="0.25">
      <c r="A23"/>
      <c r="B23"/>
      <c r="C23"/>
      <c r="D23"/>
      <c r="E23"/>
      <c r="F23"/>
      <c r="G23"/>
      <c r="H23"/>
      <c r="I23"/>
      <c r="J23"/>
    </row>
    <row r="24" spans="1:10" x14ac:dyDescent="0.25">
      <c r="A24"/>
      <c r="B24"/>
      <c r="C24"/>
      <c r="D24"/>
      <c r="E24"/>
      <c r="F24"/>
      <c r="G24"/>
      <c r="H24"/>
      <c r="I24"/>
      <c r="J24"/>
    </row>
    <row r="25" spans="1:10" x14ac:dyDescent="0.25">
      <c r="A25"/>
      <c r="B25"/>
      <c r="C25"/>
      <c r="D25"/>
      <c r="E25"/>
      <c r="F25"/>
      <c r="G25"/>
      <c r="H25"/>
      <c r="I25"/>
      <c r="J25"/>
    </row>
    <row r="26" spans="1:10" x14ac:dyDescent="0.25">
      <c r="A26"/>
      <c r="B26"/>
      <c r="C26"/>
      <c r="D26"/>
      <c r="E26"/>
      <c r="F26"/>
      <c r="G26"/>
      <c r="H26"/>
      <c r="I26"/>
      <c r="J26"/>
    </row>
    <row r="27" spans="1:10" x14ac:dyDescent="0.25">
      <c r="A27"/>
      <c r="B27"/>
      <c r="C27"/>
      <c r="D27"/>
      <c r="E27"/>
      <c r="F27"/>
      <c r="G27"/>
      <c r="H27"/>
      <c r="I27"/>
      <c r="J27"/>
    </row>
    <row r="28" spans="1:10" x14ac:dyDescent="0.25">
      <c r="A28"/>
      <c r="B28"/>
      <c r="C28"/>
      <c r="D28"/>
      <c r="E28"/>
      <c r="F28"/>
      <c r="G28"/>
      <c r="H28"/>
      <c r="I28"/>
      <c r="J28"/>
    </row>
    <row r="29" spans="1:10" x14ac:dyDescent="0.25">
      <c r="A29"/>
      <c r="B29"/>
      <c r="C29"/>
      <c r="D29"/>
      <c r="E29"/>
      <c r="F29"/>
      <c r="G29"/>
      <c r="H29"/>
      <c r="I29"/>
      <c r="J29"/>
    </row>
    <row r="30" spans="1:10" x14ac:dyDescent="0.25">
      <c r="A30"/>
      <c r="B30"/>
      <c r="C30"/>
      <c r="D30"/>
      <c r="E30"/>
      <c r="F30"/>
      <c r="G30"/>
      <c r="H30"/>
      <c r="I30"/>
      <c r="J30"/>
    </row>
    <row r="31" spans="1:10" x14ac:dyDescent="0.25">
      <c r="A31"/>
      <c r="B31"/>
      <c r="C31"/>
      <c r="D31"/>
      <c r="E31"/>
      <c r="F31"/>
      <c r="G31"/>
      <c r="H31"/>
      <c r="I31"/>
      <c r="J31"/>
    </row>
    <row r="32" spans="1:10" x14ac:dyDescent="0.25">
      <c r="A32"/>
      <c r="B32"/>
      <c r="C32"/>
      <c r="D32"/>
      <c r="E32"/>
      <c r="F32"/>
      <c r="G32"/>
      <c r="H32"/>
      <c r="I32"/>
      <c r="J32"/>
    </row>
    <row r="33" spans="1:10" x14ac:dyDescent="0.25">
      <c r="A33"/>
      <c r="B33"/>
      <c r="C33"/>
      <c r="D33"/>
      <c r="E33"/>
      <c r="F33"/>
      <c r="G33"/>
      <c r="H33"/>
      <c r="I33"/>
      <c r="J33"/>
    </row>
    <row r="34" spans="1:10" x14ac:dyDescent="0.25">
      <c r="A34"/>
      <c r="B34"/>
      <c r="C34"/>
      <c r="D34"/>
      <c r="E34"/>
      <c r="F34"/>
      <c r="G34"/>
      <c r="H34"/>
      <c r="I34"/>
      <c r="J34"/>
    </row>
    <row r="35" spans="1:10" x14ac:dyDescent="0.25">
      <c r="A35"/>
      <c r="B35"/>
      <c r="C35"/>
      <c r="D35"/>
      <c r="E35"/>
      <c r="F35"/>
      <c r="G35"/>
      <c r="H35"/>
      <c r="I35"/>
      <c r="J35"/>
    </row>
    <row r="36" spans="1:10" x14ac:dyDescent="0.25">
      <c r="A36"/>
      <c r="B36"/>
      <c r="C36"/>
      <c r="D36"/>
      <c r="E36"/>
      <c r="F36"/>
      <c r="G36"/>
      <c r="H36"/>
      <c r="I36"/>
      <c r="J36"/>
    </row>
    <row r="37" spans="1:10" x14ac:dyDescent="0.25">
      <c r="A37"/>
      <c r="B37"/>
      <c r="C37"/>
      <c r="D37"/>
      <c r="E37"/>
      <c r="F37"/>
      <c r="G37"/>
      <c r="H37"/>
      <c r="I37"/>
      <c r="J37"/>
    </row>
    <row r="38" spans="1:10" x14ac:dyDescent="0.25">
      <c r="A38"/>
      <c r="B38"/>
      <c r="C38"/>
      <c r="D38"/>
      <c r="E38"/>
      <c r="F38"/>
      <c r="G38"/>
      <c r="H38"/>
      <c r="I38"/>
      <c r="J38"/>
    </row>
    <row r="39" spans="1:10" x14ac:dyDescent="0.25">
      <c r="A39"/>
      <c r="B39"/>
      <c r="C39"/>
      <c r="D39"/>
      <c r="E39"/>
      <c r="F39"/>
      <c r="G39"/>
      <c r="H39"/>
      <c r="I39"/>
      <c r="J39"/>
    </row>
    <row r="40" spans="1:10" x14ac:dyDescent="0.25">
      <c r="A40"/>
      <c r="B40"/>
      <c r="C40"/>
      <c r="D40"/>
      <c r="E40"/>
      <c r="F40"/>
      <c r="G40"/>
      <c r="H40"/>
      <c r="I40"/>
      <c r="J40"/>
    </row>
    <row r="41" spans="1:10" x14ac:dyDescent="0.25">
      <c r="A41"/>
      <c r="B41"/>
      <c r="C41"/>
      <c r="D41"/>
      <c r="E41"/>
      <c r="F41"/>
      <c r="G41"/>
      <c r="H41"/>
      <c r="I41"/>
      <c r="J41"/>
    </row>
    <row r="42" spans="1:10" x14ac:dyDescent="0.25">
      <c r="A42"/>
      <c r="B42"/>
      <c r="C42"/>
      <c r="D42"/>
      <c r="E42"/>
      <c r="F42"/>
      <c r="G42"/>
      <c r="H42"/>
      <c r="I42"/>
      <c r="J42"/>
    </row>
    <row r="43" spans="1:10" x14ac:dyDescent="0.25">
      <c r="A43"/>
      <c r="B43"/>
      <c r="C43"/>
      <c r="D43"/>
      <c r="E43"/>
      <c r="F43"/>
      <c r="G43"/>
      <c r="H43"/>
      <c r="I43"/>
      <c r="J43"/>
    </row>
    <row r="44" spans="1:10" x14ac:dyDescent="0.25">
      <c r="A44"/>
      <c r="B44"/>
      <c r="C44"/>
      <c r="D44"/>
      <c r="E44"/>
      <c r="F44"/>
      <c r="G44"/>
      <c r="H44"/>
      <c r="I44"/>
      <c r="J44"/>
    </row>
    <row r="45" spans="1:10" x14ac:dyDescent="0.25">
      <c r="A45"/>
      <c r="B45"/>
      <c r="C45"/>
      <c r="D45"/>
      <c r="E45"/>
      <c r="F45"/>
      <c r="G45"/>
      <c r="H45"/>
      <c r="I45"/>
      <c r="J45"/>
    </row>
    <row r="46" spans="1:10" x14ac:dyDescent="0.25">
      <c r="A46"/>
      <c r="B46"/>
      <c r="C46"/>
    </row>
    <row r="47" spans="1:10" x14ac:dyDescent="0.25">
      <c r="A47"/>
      <c r="B47"/>
      <c r="C47"/>
    </row>
    <row r="48" spans="1:10" x14ac:dyDescent="0.25">
      <c r="A48"/>
      <c r="B48"/>
      <c r="C48"/>
    </row>
    <row r="49" spans="1:3" x14ac:dyDescent="0.25">
      <c r="A49"/>
      <c r="B49"/>
      <c r="C49"/>
    </row>
    <row r="50" spans="1:3" x14ac:dyDescent="0.25">
      <c r="A50"/>
      <c r="B50"/>
      <c r="C50"/>
    </row>
    <row r="51" spans="1:3" x14ac:dyDescent="0.25">
      <c r="A51"/>
      <c r="B51"/>
      <c r="C51"/>
    </row>
    <row r="52" spans="1:3" x14ac:dyDescent="0.25">
      <c r="A52"/>
      <c r="B52"/>
      <c r="C52"/>
    </row>
    <row r="53" spans="1:3" x14ac:dyDescent="0.25">
      <c r="A53"/>
      <c r="B53"/>
      <c r="C53"/>
    </row>
    <row r="54" spans="1:3" x14ac:dyDescent="0.25">
      <c r="A54"/>
      <c r="B54"/>
      <c r="C54"/>
    </row>
    <row r="55" spans="1:3" x14ac:dyDescent="0.25">
      <c r="A55"/>
      <c r="B55"/>
      <c r="C55"/>
    </row>
    <row r="56" spans="1:3" x14ac:dyDescent="0.25">
      <c r="A56"/>
      <c r="B56"/>
      <c r="C56"/>
    </row>
  </sheetData>
  <sheetProtection algorithmName="SHA-512" hashValue="DbjYARqA8TmK7/1b9S7O1KlKrm+dRt33GB/Tp+tZg/6X9/mSv9vI4Bi206hRY/DV0yQEM44eXoi0F1XnadfTbw==" saltValue="X98aEWJkfSRlNaxqmeECwA==" spinCount="100000" sheet="1" objects="1" scenarios="1" selectLockedCells="1" selectUnlockedCells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A1:N136"/>
  <sheetViews>
    <sheetView topLeftCell="A100" zoomScale="130" zoomScaleNormal="130" workbookViewId="0">
      <selection activeCell="D5" sqref="D5"/>
    </sheetView>
  </sheetViews>
  <sheetFormatPr defaultRowHeight="15.75" x14ac:dyDescent="0.25"/>
  <cols>
    <col min="1" max="1" width="6.85546875" style="32" customWidth="1"/>
    <col min="2" max="2" width="22.7109375" style="32" bestFit="1" customWidth="1"/>
    <col min="3" max="3" width="15" style="33" bestFit="1" customWidth="1"/>
    <col min="4" max="4" width="16" style="32" bestFit="1" customWidth="1"/>
    <col min="5" max="5" width="10.28515625" style="32" bestFit="1" customWidth="1"/>
    <col min="6" max="6" width="14.85546875" style="32" customWidth="1"/>
    <col min="7" max="7" width="14.42578125" style="32" customWidth="1"/>
    <col min="8" max="8" width="4.42578125" style="32" customWidth="1"/>
    <col min="9" max="9" width="8.42578125" style="32" customWidth="1"/>
    <col min="10" max="10" width="9.140625" style="32"/>
    <col min="11" max="11" width="9.85546875" style="32" bestFit="1" customWidth="1"/>
    <col min="12" max="16384" width="9.140625" style="32"/>
  </cols>
  <sheetData>
    <row r="1" spans="1:14" x14ac:dyDescent="0.25">
      <c r="A1" s="32" t="s">
        <v>29</v>
      </c>
    </row>
    <row r="3" spans="1:14" x14ac:dyDescent="0.25">
      <c r="A3" s="82" t="s">
        <v>22</v>
      </c>
      <c r="B3" s="83"/>
    </row>
    <row r="4" spans="1:14" x14ac:dyDescent="0.25">
      <c r="A4" s="44" t="s">
        <v>191</v>
      </c>
    </row>
    <row r="5" spans="1:14" x14ac:dyDescent="0.25">
      <c r="A5" s="45" t="s">
        <v>105</v>
      </c>
    </row>
    <row r="6" spans="1:14" x14ac:dyDescent="0.25">
      <c r="A6" s="45" t="s">
        <v>193</v>
      </c>
    </row>
    <row r="7" spans="1:14" x14ac:dyDescent="0.25">
      <c r="A7" s="8" t="s">
        <v>23</v>
      </c>
    </row>
    <row r="8" spans="1:14" x14ac:dyDescent="0.25">
      <c r="A8" s="7" t="s">
        <v>192</v>
      </c>
    </row>
    <row r="9" spans="1:14" x14ac:dyDescent="0.25">
      <c r="A9" s="7"/>
    </row>
    <row r="10" spans="1:14" x14ac:dyDescent="0.25">
      <c r="A10" s="8" t="s">
        <v>194</v>
      </c>
    </row>
    <row r="12" spans="1:14" s="36" customFormat="1" x14ac:dyDescent="0.25">
      <c r="A12" s="9" t="s">
        <v>92</v>
      </c>
      <c r="B12" s="9" t="s">
        <v>93</v>
      </c>
      <c r="C12" s="9" t="s">
        <v>94</v>
      </c>
      <c r="D12" s="9" t="s">
        <v>95</v>
      </c>
      <c r="E12" s="9" t="s">
        <v>96</v>
      </c>
      <c r="F12" s="9" t="s">
        <v>97</v>
      </c>
      <c r="G12" s="9" t="s">
        <v>98</v>
      </c>
      <c r="H12" s="34"/>
      <c r="I12" s="35"/>
      <c r="J12" s="35"/>
      <c r="K12" s="35"/>
      <c r="L12" s="35"/>
      <c r="M12" s="35"/>
    </row>
    <row r="13" spans="1:14" x14ac:dyDescent="0.25">
      <c r="A13" s="46">
        <v>144</v>
      </c>
      <c r="B13" s="47" t="s">
        <v>99</v>
      </c>
      <c r="C13" s="48" t="s">
        <v>100</v>
      </c>
      <c r="D13" s="48" t="s">
        <v>101</v>
      </c>
      <c r="E13" s="49">
        <v>3.1</v>
      </c>
      <c r="F13" s="51"/>
      <c r="G13" s="51"/>
      <c r="H13" s="37"/>
      <c r="J13" s="38"/>
      <c r="K13" s="38"/>
      <c r="L13" s="38"/>
      <c r="N13" s="38"/>
    </row>
    <row r="14" spans="1:14" x14ac:dyDescent="0.25">
      <c r="A14" s="46">
        <v>6</v>
      </c>
      <c r="B14" s="47" t="s">
        <v>102</v>
      </c>
      <c r="C14" s="48" t="s">
        <v>103</v>
      </c>
      <c r="D14" s="48" t="s">
        <v>104</v>
      </c>
      <c r="E14" s="49">
        <v>3.3</v>
      </c>
      <c r="F14" s="51"/>
      <c r="G14" s="51"/>
      <c r="H14" s="37"/>
      <c r="J14" s="38"/>
      <c r="K14" s="38"/>
      <c r="L14" s="38"/>
      <c r="N14" s="38"/>
    </row>
    <row r="15" spans="1:14" x14ac:dyDescent="0.25">
      <c r="A15" s="46">
        <v>17</v>
      </c>
      <c r="B15" s="50" t="s">
        <v>106</v>
      </c>
      <c r="C15" s="48" t="s">
        <v>100</v>
      </c>
      <c r="D15" s="48" t="s">
        <v>101</v>
      </c>
      <c r="E15" s="49">
        <v>4.3</v>
      </c>
      <c r="F15" s="51"/>
      <c r="G15" s="51"/>
      <c r="H15" s="37"/>
      <c r="J15" s="38"/>
      <c r="K15" s="38"/>
      <c r="L15" s="38"/>
      <c r="N15" s="38"/>
    </row>
    <row r="16" spans="1:14" x14ac:dyDescent="0.25">
      <c r="A16" s="46">
        <v>23</v>
      </c>
      <c r="B16" s="50" t="s">
        <v>107</v>
      </c>
      <c r="C16" s="48" t="s">
        <v>103</v>
      </c>
      <c r="D16" s="48" t="s">
        <v>104</v>
      </c>
      <c r="E16" s="49">
        <v>2.9</v>
      </c>
      <c r="F16" s="51"/>
      <c r="G16" s="51"/>
      <c r="H16" s="37"/>
      <c r="I16" s="38"/>
      <c r="J16" s="38"/>
      <c r="K16" s="38"/>
      <c r="L16" s="38"/>
      <c r="N16" s="38"/>
    </row>
    <row r="17" spans="1:13" x14ac:dyDescent="0.25">
      <c r="A17" s="46">
        <v>1</v>
      </c>
      <c r="B17" s="47" t="s">
        <v>108</v>
      </c>
      <c r="C17" s="48" t="s">
        <v>103</v>
      </c>
      <c r="D17" s="48" t="s">
        <v>101</v>
      </c>
      <c r="E17" s="49">
        <v>2.6</v>
      </c>
      <c r="F17" s="51"/>
      <c r="G17" s="51"/>
      <c r="H17" s="37"/>
      <c r="L17" s="38"/>
    </row>
    <row r="18" spans="1:13" x14ac:dyDescent="0.25">
      <c r="A18" s="46">
        <v>52</v>
      </c>
      <c r="B18" s="47" t="s">
        <v>109</v>
      </c>
      <c r="C18" s="48" t="s">
        <v>100</v>
      </c>
      <c r="D18" s="48" t="s">
        <v>104</v>
      </c>
      <c r="E18" s="49">
        <v>3.6</v>
      </c>
      <c r="F18" s="51"/>
      <c r="G18" s="51"/>
      <c r="H18" s="37"/>
      <c r="K18" s="38"/>
      <c r="L18" s="38"/>
      <c r="M18" s="38"/>
    </row>
    <row r="19" spans="1:13" x14ac:dyDescent="0.25">
      <c r="A19" s="46">
        <v>77</v>
      </c>
      <c r="B19" s="47" t="s">
        <v>110</v>
      </c>
      <c r="C19" s="48" t="s">
        <v>103</v>
      </c>
      <c r="D19" s="48" t="s">
        <v>101</v>
      </c>
      <c r="E19" s="49">
        <v>2.5</v>
      </c>
      <c r="F19" s="51"/>
      <c r="G19" s="51"/>
      <c r="H19" s="37"/>
      <c r="K19" s="38"/>
      <c r="L19" s="38"/>
      <c r="M19" s="38"/>
    </row>
    <row r="20" spans="1:13" x14ac:dyDescent="0.25">
      <c r="A20" s="46">
        <v>11</v>
      </c>
      <c r="B20" s="47" t="s">
        <v>111</v>
      </c>
      <c r="C20" s="48" t="s">
        <v>103</v>
      </c>
      <c r="D20" s="48" t="s">
        <v>104</v>
      </c>
      <c r="E20" s="49">
        <v>2.36</v>
      </c>
      <c r="F20" s="51"/>
      <c r="G20" s="51"/>
      <c r="H20" s="37"/>
      <c r="K20" s="38"/>
      <c r="L20" s="38"/>
      <c r="M20" s="38"/>
    </row>
    <row r="21" spans="1:13" x14ac:dyDescent="0.25">
      <c r="A21" s="46">
        <v>24</v>
      </c>
      <c r="B21" s="47" t="s">
        <v>112</v>
      </c>
      <c r="C21" s="48" t="s">
        <v>103</v>
      </c>
      <c r="D21" s="48" t="s">
        <v>104</v>
      </c>
      <c r="E21" s="49">
        <v>3.1</v>
      </c>
      <c r="F21" s="51"/>
      <c r="G21" s="51"/>
      <c r="H21" s="37"/>
      <c r="K21" s="38"/>
      <c r="L21" s="38"/>
    </row>
    <row r="22" spans="1:13" x14ac:dyDescent="0.25">
      <c r="A22" s="46">
        <v>26</v>
      </c>
      <c r="B22" s="50" t="s">
        <v>113</v>
      </c>
      <c r="C22" s="48" t="s">
        <v>100</v>
      </c>
      <c r="D22" s="48" t="s">
        <v>101</v>
      </c>
      <c r="E22" s="49">
        <v>4.5</v>
      </c>
      <c r="F22" s="51"/>
      <c r="G22" s="51"/>
      <c r="H22" s="37"/>
    </row>
    <row r="23" spans="1:13" x14ac:dyDescent="0.25">
      <c r="A23" s="46">
        <v>123</v>
      </c>
      <c r="B23" s="47" t="s">
        <v>114</v>
      </c>
      <c r="C23" s="48" t="s">
        <v>103</v>
      </c>
      <c r="D23" s="48" t="s">
        <v>104</v>
      </c>
      <c r="E23" s="49">
        <v>4.2</v>
      </c>
      <c r="F23" s="51"/>
      <c r="G23" s="51"/>
      <c r="H23" s="37"/>
    </row>
    <row r="24" spans="1:13" x14ac:dyDescent="0.25">
      <c r="A24" s="46">
        <v>14</v>
      </c>
      <c r="B24" s="47" t="s">
        <v>115</v>
      </c>
      <c r="C24" s="48" t="s">
        <v>103</v>
      </c>
      <c r="D24" s="48" t="s">
        <v>104</v>
      </c>
      <c r="E24" s="49">
        <v>2.9</v>
      </c>
      <c r="F24" s="51"/>
      <c r="G24" s="51"/>
      <c r="H24" s="37"/>
    </row>
    <row r="25" spans="1:13" x14ac:dyDescent="0.25">
      <c r="A25" s="46">
        <v>15</v>
      </c>
      <c r="B25" s="47" t="s">
        <v>116</v>
      </c>
      <c r="C25" s="48" t="s">
        <v>103</v>
      </c>
      <c r="D25" s="48" t="s">
        <v>104</v>
      </c>
      <c r="E25" s="49">
        <v>1.6</v>
      </c>
      <c r="F25" s="51"/>
      <c r="G25" s="51"/>
      <c r="H25" s="37"/>
    </row>
    <row r="26" spans="1:13" x14ac:dyDescent="0.25">
      <c r="A26" s="46">
        <v>102</v>
      </c>
      <c r="B26" s="47" t="s">
        <v>117</v>
      </c>
      <c r="C26" s="48" t="s">
        <v>100</v>
      </c>
      <c r="D26" s="48" t="s">
        <v>101</v>
      </c>
      <c r="E26" s="49">
        <v>2.2000000000000002</v>
      </c>
      <c r="F26" s="51"/>
      <c r="G26" s="51"/>
      <c r="H26" s="37"/>
      <c r="I26" s="37"/>
      <c r="J26" s="37"/>
      <c r="K26" s="37"/>
      <c r="L26" s="38"/>
      <c r="M26" s="38"/>
    </row>
    <row r="27" spans="1:13" x14ac:dyDescent="0.25">
      <c r="A27" s="46">
        <v>20</v>
      </c>
      <c r="B27" s="47" t="s">
        <v>118</v>
      </c>
      <c r="C27" s="48" t="s">
        <v>103</v>
      </c>
      <c r="D27" s="48" t="s">
        <v>104</v>
      </c>
      <c r="E27" s="49">
        <v>2.2999999999999998</v>
      </c>
      <c r="F27" s="51"/>
      <c r="G27" s="51"/>
      <c r="H27" s="37"/>
      <c r="L27" s="38"/>
      <c r="M27" s="38"/>
    </row>
    <row r="28" spans="1:13" x14ac:dyDescent="0.25">
      <c r="A28" s="46">
        <v>21</v>
      </c>
      <c r="B28" s="47" t="s">
        <v>119</v>
      </c>
      <c r="C28" s="48" t="s">
        <v>103</v>
      </c>
      <c r="D28" s="48" t="s">
        <v>104</v>
      </c>
      <c r="E28" s="49">
        <v>4.7</v>
      </c>
      <c r="F28" s="51"/>
      <c r="G28" s="51"/>
      <c r="H28" s="37"/>
    </row>
    <row r="29" spans="1:13" x14ac:dyDescent="0.25">
      <c r="A29" s="46">
        <v>22</v>
      </c>
      <c r="B29" s="47" t="s">
        <v>120</v>
      </c>
      <c r="C29" s="48" t="s">
        <v>103</v>
      </c>
      <c r="D29" s="48" t="s">
        <v>101</v>
      </c>
      <c r="E29" s="49">
        <v>2.6</v>
      </c>
      <c r="F29" s="51"/>
      <c r="G29" s="51"/>
      <c r="H29" s="37"/>
      <c r="I29" s="37"/>
      <c r="J29" s="37"/>
      <c r="K29" s="37"/>
    </row>
    <row r="30" spans="1:13" x14ac:dyDescent="0.25">
      <c r="A30" s="46">
        <v>25</v>
      </c>
      <c r="B30" s="47" t="s">
        <v>121</v>
      </c>
      <c r="C30" s="48" t="s">
        <v>100</v>
      </c>
      <c r="D30" s="48" t="s">
        <v>101</v>
      </c>
      <c r="E30" s="49">
        <v>3.7</v>
      </c>
      <c r="F30" s="51"/>
      <c r="G30" s="51"/>
      <c r="H30" s="37"/>
      <c r="I30" s="37"/>
      <c r="J30" s="37"/>
      <c r="K30" s="37"/>
    </row>
    <row r="31" spans="1:13" x14ac:dyDescent="0.25">
      <c r="A31" s="46">
        <v>27</v>
      </c>
      <c r="B31" s="50" t="s">
        <v>122</v>
      </c>
      <c r="C31" s="48" t="s">
        <v>103</v>
      </c>
      <c r="D31" s="48" t="s">
        <v>101</v>
      </c>
      <c r="E31" s="49">
        <v>3.1</v>
      </c>
      <c r="F31" s="51"/>
      <c r="G31" s="51"/>
      <c r="H31" s="37"/>
      <c r="I31" s="37"/>
      <c r="J31" s="37"/>
      <c r="K31" s="37"/>
    </row>
    <row r="32" spans="1:13" x14ac:dyDescent="0.25">
      <c r="A32" s="46">
        <v>28</v>
      </c>
      <c r="B32" s="47" t="s">
        <v>123</v>
      </c>
      <c r="C32" s="48" t="s">
        <v>103</v>
      </c>
      <c r="D32" s="48" t="s">
        <v>104</v>
      </c>
      <c r="E32" s="49">
        <v>2.2000000000000002</v>
      </c>
      <c r="F32" s="51"/>
      <c r="G32" s="51"/>
      <c r="H32" s="37"/>
      <c r="I32" s="37"/>
      <c r="J32" s="37"/>
      <c r="K32" s="37"/>
    </row>
    <row r="33" spans="1:11" x14ac:dyDescent="0.25">
      <c r="A33" s="46">
        <v>111</v>
      </c>
      <c r="B33" s="47" t="s">
        <v>124</v>
      </c>
      <c r="C33" s="48" t="s">
        <v>103</v>
      </c>
      <c r="D33" s="48" t="s">
        <v>104</v>
      </c>
      <c r="E33" s="49">
        <v>4.0999999999999996</v>
      </c>
      <c r="F33" s="51"/>
      <c r="G33" s="51"/>
      <c r="H33" s="37"/>
      <c r="I33" s="37"/>
      <c r="J33" s="37"/>
      <c r="K33" s="37"/>
    </row>
    <row r="34" spans="1:11" x14ac:dyDescent="0.25">
      <c r="A34" s="46">
        <v>35</v>
      </c>
      <c r="B34" s="47" t="s">
        <v>125</v>
      </c>
      <c r="C34" s="48" t="s">
        <v>100</v>
      </c>
      <c r="D34" s="48" t="s">
        <v>101</v>
      </c>
      <c r="E34" s="49">
        <v>4.9000000000000004</v>
      </c>
      <c r="F34" s="51"/>
      <c r="G34" s="51"/>
      <c r="H34" s="37"/>
      <c r="I34" s="37"/>
      <c r="J34" s="37"/>
      <c r="K34" s="37"/>
    </row>
    <row r="35" spans="1:11" x14ac:dyDescent="0.25">
      <c r="A35" s="46">
        <v>36</v>
      </c>
      <c r="B35" s="47" t="s">
        <v>126</v>
      </c>
      <c r="C35" s="48" t="s">
        <v>103</v>
      </c>
      <c r="D35" s="48" t="s">
        <v>104</v>
      </c>
      <c r="E35" s="49">
        <v>4.5199999999999996</v>
      </c>
      <c r="F35" s="51"/>
      <c r="G35" s="51"/>
      <c r="H35" s="37"/>
      <c r="I35" s="37"/>
      <c r="J35" s="37"/>
      <c r="K35" s="37"/>
    </row>
    <row r="36" spans="1:11" x14ac:dyDescent="0.25">
      <c r="A36" s="46">
        <v>40</v>
      </c>
      <c r="B36" s="47" t="s">
        <v>127</v>
      </c>
      <c r="C36" s="48" t="s">
        <v>103</v>
      </c>
      <c r="D36" s="48" t="s">
        <v>104</v>
      </c>
      <c r="E36" s="49">
        <v>2.9</v>
      </c>
      <c r="F36" s="51"/>
      <c r="G36" s="51"/>
      <c r="H36" s="37"/>
      <c r="I36" s="37"/>
      <c r="J36" s="37"/>
      <c r="K36" s="37"/>
    </row>
    <row r="37" spans="1:11" x14ac:dyDescent="0.25">
      <c r="A37" s="46">
        <v>12</v>
      </c>
      <c r="B37" s="47" t="s">
        <v>128</v>
      </c>
      <c r="C37" s="48" t="s">
        <v>103</v>
      </c>
      <c r="D37" s="48" t="s">
        <v>104</v>
      </c>
      <c r="E37" s="49">
        <v>3.6</v>
      </c>
      <c r="F37" s="51"/>
      <c r="G37" s="51"/>
      <c r="H37" s="37"/>
      <c r="I37" s="37"/>
      <c r="J37" s="37"/>
      <c r="K37" s="37"/>
    </row>
    <row r="38" spans="1:11" x14ac:dyDescent="0.25">
      <c r="A38" s="46">
        <v>62</v>
      </c>
      <c r="B38" s="47" t="s">
        <v>129</v>
      </c>
      <c r="C38" s="48" t="s">
        <v>100</v>
      </c>
      <c r="D38" s="48" t="s">
        <v>101</v>
      </c>
      <c r="E38" s="49">
        <v>2.2999999999999998</v>
      </c>
      <c r="F38" s="51"/>
      <c r="G38" s="51"/>
      <c r="H38" s="37"/>
      <c r="I38" s="37"/>
      <c r="J38" s="37"/>
      <c r="K38" s="37"/>
    </row>
    <row r="39" spans="1:11" x14ac:dyDescent="0.25">
      <c r="A39" s="46">
        <v>45</v>
      </c>
      <c r="B39" s="47" t="s">
        <v>130</v>
      </c>
      <c r="C39" s="48" t="s">
        <v>103</v>
      </c>
      <c r="D39" s="48" t="s">
        <v>104</v>
      </c>
      <c r="E39" s="49">
        <v>2.5</v>
      </c>
      <c r="F39" s="51"/>
      <c r="G39" s="51"/>
      <c r="H39" s="37"/>
      <c r="I39" s="37"/>
      <c r="J39" s="37"/>
      <c r="K39" s="37"/>
    </row>
    <row r="40" spans="1:11" x14ac:dyDescent="0.25">
      <c r="A40" s="46">
        <v>48</v>
      </c>
      <c r="B40" s="47" t="s">
        <v>131</v>
      </c>
      <c r="C40" s="48" t="s">
        <v>100</v>
      </c>
      <c r="D40" s="48" t="s">
        <v>101</v>
      </c>
      <c r="E40" s="49">
        <v>4.2</v>
      </c>
      <c r="F40" s="51"/>
      <c r="G40" s="51"/>
      <c r="H40" s="37"/>
      <c r="I40" s="37"/>
      <c r="J40" s="37"/>
      <c r="K40" s="37"/>
    </row>
    <row r="41" spans="1:11" x14ac:dyDescent="0.25">
      <c r="A41" s="46">
        <v>49</v>
      </c>
      <c r="B41" s="47" t="s">
        <v>132</v>
      </c>
      <c r="C41" s="48" t="s">
        <v>103</v>
      </c>
      <c r="D41" s="48" t="s">
        <v>104</v>
      </c>
      <c r="E41" s="49">
        <v>3.2</v>
      </c>
      <c r="F41" s="51"/>
      <c r="G41" s="51"/>
      <c r="H41" s="37"/>
      <c r="I41" s="37"/>
      <c r="J41" s="37"/>
      <c r="K41" s="37"/>
    </row>
    <row r="42" spans="1:11" x14ac:dyDescent="0.25">
      <c r="A42" s="46">
        <v>88</v>
      </c>
      <c r="B42" s="47" t="s">
        <v>133</v>
      </c>
      <c r="C42" s="48" t="s">
        <v>103</v>
      </c>
      <c r="D42" s="48" t="s">
        <v>101</v>
      </c>
      <c r="E42" s="49">
        <v>3.6</v>
      </c>
      <c r="F42" s="51"/>
      <c r="G42" s="51"/>
      <c r="H42" s="37"/>
      <c r="I42" s="37"/>
      <c r="J42" s="37"/>
      <c r="K42" s="37"/>
    </row>
    <row r="43" spans="1:11" x14ac:dyDescent="0.25">
      <c r="A43" s="46">
        <v>50</v>
      </c>
      <c r="B43" s="47" t="s">
        <v>134</v>
      </c>
      <c r="C43" s="48" t="s">
        <v>100</v>
      </c>
      <c r="D43" s="48" t="s">
        <v>104</v>
      </c>
      <c r="E43" s="49">
        <v>1.6</v>
      </c>
      <c r="F43" s="51"/>
      <c r="G43" s="51"/>
      <c r="H43" s="37"/>
      <c r="I43" s="37"/>
      <c r="J43" s="37"/>
      <c r="K43" s="37"/>
    </row>
    <row r="44" spans="1:11" x14ac:dyDescent="0.25">
      <c r="A44" s="46">
        <v>56</v>
      </c>
      <c r="B44" s="47" t="s">
        <v>135</v>
      </c>
      <c r="C44" s="48" t="s">
        <v>103</v>
      </c>
      <c r="D44" s="48" t="s">
        <v>101</v>
      </c>
      <c r="E44" s="49">
        <v>2.8</v>
      </c>
      <c r="F44" s="51"/>
      <c r="G44" s="51"/>
      <c r="H44" s="37"/>
      <c r="I44" s="37"/>
      <c r="J44" s="37"/>
      <c r="K44" s="37"/>
    </row>
    <row r="45" spans="1:11" x14ac:dyDescent="0.25">
      <c r="A45" s="46">
        <v>54</v>
      </c>
      <c r="B45" s="47" t="s">
        <v>136</v>
      </c>
      <c r="C45" s="48" t="s">
        <v>103</v>
      </c>
      <c r="D45" s="48" t="s">
        <v>104</v>
      </c>
      <c r="E45" s="49">
        <v>4.2</v>
      </c>
      <c r="F45" s="51"/>
      <c r="G45" s="51"/>
      <c r="H45" s="37"/>
      <c r="I45" s="37"/>
      <c r="J45" s="37"/>
      <c r="K45" s="37"/>
    </row>
    <row r="46" spans="1:11" x14ac:dyDescent="0.25">
      <c r="A46" s="46">
        <v>5</v>
      </c>
      <c r="B46" s="47" t="s">
        <v>137</v>
      </c>
      <c r="C46" s="48" t="s">
        <v>103</v>
      </c>
      <c r="D46" s="48" t="s">
        <v>104</v>
      </c>
      <c r="E46" s="49">
        <v>2.4</v>
      </c>
      <c r="F46" s="51"/>
      <c r="G46" s="51"/>
      <c r="H46" s="37"/>
      <c r="I46" s="37"/>
      <c r="J46" s="37"/>
      <c r="K46" s="37"/>
    </row>
    <row r="47" spans="1:11" x14ac:dyDescent="0.25">
      <c r="A47" s="46">
        <v>61</v>
      </c>
      <c r="B47" s="47" t="s">
        <v>138</v>
      </c>
      <c r="C47" s="48" t="s">
        <v>100</v>
      </c>
      <c r="D47" s="48" t="s">
        <v>101</v>
      </c>
      <c r="E47" s="49">
        <v>4.7</v>
      </c>
      <c r="F47" s="51"/>
      <c r="G47" s="51"/>
      <c r="H47" s="37"/>
      <c r="I47" s="37"/>
      <c r="J47" s="37"/>
      <c r="K47" s="37"/>
    </row>
    <row r="48" spans="1:11" x14ac:dyDescent="0.25">
      <c r="A48" s="46">
        <v>154</v>
      </c>
      <c r="B48" s="47" t="s">
        <v>139</v>
      </c>
      <c r="C48" s="48" t="s">
        <v>103</v>
      </c>
      <c r="D48" s="48" t="s">
        <v>104</v>
      </c>
      <c r="E48" s="49">
        <v>2.2000000000000002</v>
      </c>
      <c r="F48" s="51"/>
      <c r="G48" s="51"/>
      <c r="H48" s="37"/>
      <c r="I48" s="37"/>
      <c r="J48" s="37"/>
      <c r="K48" s="37"/>
    </row>
    <row r="49" spans="1:11" x14ac:dyDescent="0.25">
      <c r="A49" s="46">
        <v>65</v>
      </c>
      <c r="B49" s="47" t="s">
        <v>139</v>
      </c>
      <c r="C49" s="48" t="s">
        <v>103</v>
      </c>
      <c r="D49" s="48" t="s">
        <v>104</v>
      </c>
      <c r="E49" s="49">
        <v>3.1</v>
      </c>
      <c r="F49" s="51"/>
      <c r="G49" s="51"/>
      <c r="H49" s="37"/>
      <c r="I49" s="37"/>
      <c r="J49" s="37"/>
      <c r="K49" s="37"/>
    </row>
    <row r="50" spans="1:11" x14ac:dyDescent="0.25">
      <c r="A50" s="46">
        <v>31</v>
      </c>
      <c r="B50" s="47" t="s">
        <v>140</v>
      </c>
      <c r="C50" s="48" t="s">
        <v>103</v>
      </c>
      <c r="D50" s="48" t="s">
        <v>104</v>
      </c>
      <c r="E50" s="49">
        <v>2.6</v>
      </c>
      <c r="F50" s="51"/>
      <c r="G50" s="51"/>
      <c r="H50" s="37"/>
      <c r="I50" s="37"/>
      <c r="J50" s="37"/>
      <c r="K50" s="37"/>
    </row>
    <row r="51" spans="1:11" x14ac:dyDescent="0.25">
      <c r="A51" s="46">
        <v>33</v>
      </c>
      <c r="B51" s="50" t="s">
        <v>141</v>
      </c>
      <c r="C51" s="48" t="s">
        <v>100</v>
      </c>
      <c r="D51" s="48" t="s">
        <v>101</v>
      </c>
      <c r="E51" s="49">
        <v>3.6</v>
      </c>
      <c r="F51" s="51"/>
      <c r="G51" s="51"/>
      <c r="H51" s="37"/>
      <c r="I51" s="37"/>
      <c r="J51" s="37"/>
      <c r="K51" s="37"/>
    </row>
    <row r="52" spans="1:11" x14ac:dyDescent="0.25">
      <c r="A52" s="46">
        <v>72</v>
      </c>
      <c r="B52" s="47" t="s">
        <v>142</v>
      </c>
      <c r="C52" s="48" t="s">
        <v>103</v>
      </c>
      <c r="D52" s="48" t="s">
        <v>104</v>
      </c>
      <c r="E52" s="49">
        <v>2.6</v>
      </c>
      <c r="F52" s="51"/>
      <c r="G52" s="51"/>
      <c r="H52" s="37"/>
      <c r="I52" s="37"/>
      <c r="J52" s="37"/>
      <c r="K52" s="37"/>
    </row>
    <row r="53" spans="1:11" x14ac:dyDescent="0.25">
      <c r="A53" s="46">
        <v>131</v>
      </c>
      <c r="B53" s="47" t="s">
        <v>143</v>
      </c>
      <c r="C53" s="48" t="s">
        <v>103</v>
      </c>
      <c r="D53" s="48" t="s">
        <v>104</v>
      </c>
      <c r="E53" s="49">
        <v>4.8</v>
      </c>
      <c r="F53" s="51"/>
      <c r="G53" s="51"/>
      <c r="H53" s="37"/>
      <c r="I53" s="37"/>
      <c r="J53" s="37"/>
      <c r="K53" s="37"/>
    </row>
    <row r="54" spans="1:11" x14ac:dyDescent="0.25">
      <c r="A54" s="46">
        <v>75</v>
      </c>
      <c r="B54" s="47" t="s">
        <v>144</v>
      </c>
      <c r="C54" s="48" t="s">
        <v>103</v>
      </c>
      <c r="D54" s="48" t="s">
        <v>101</v>
      </c>
      <c r="E54" s="49">
        <v>3.6</v>
      </c>
      <c r="F54" s="51"/>
      <c r="G54" s="51"/>
      <c r="H54" s="37"/>
      <c r="I54" s="37"/>
      <c r="J54" s="37"/>
      <c r="K54" s="37"/>
    </row>
    <row r="55" spans="1:11" x14ac:dyDescent="0.25">
      <c r="A55" s="46">
        <v>64</v>
      </c>
      <c r="B55" s="47" t="s">
        <v>145</v>
      </c>
      <c r="C55" s="48" t="s">
        <v>100</v>
      </c>
      <c r="D55" s="48" t="s">
        <v>101</v>
      </c>
      <c r="E55" s="49">
        <v>3.2</v>
      </c>
      <c r="F55" s="51"/>
      <c r="G55" s="51"/>
      <c r="H55" s="37"/>
      <c r="I55" s="37"/>
      <c r="J55" s="37"/>
      <c r="K55" s="37"/>
    </row>
    <row r="56" spans="1:11" x14ac:dyDescent="0.25">
      <c r="A56" s="46">
        <v>13</v>
      </c>
      <c r="B56" s="47" t="s">
        <v>146</v>
      </c>
      <c r="C56" s="48" t="s">
        <v>103</v>
      </c>
      <c r="D56" s="48" t="s">
        <v>101</v>
      </c>
      <c r="E56" s="49">
        <v>2.8</v>
      </c>
      <c r="F56" s="51"/>
      <c r="G56" s="51"/>
      <c r="H56" s="37"/>
      <c r="I56" s="37"/>
      <c r="J56" s="37"/>
      <c r="K56" s="37"/>
    </row>
    <row r="57" spans="1:11" x14ac:dyDescent="0.25">
      <c r="A57" s="46">
        <v>78</v>
      </c>
      <c r="B57" s="47" t="s">
        <v>147</v>
      </c>
      <c r="C57" s="48" t="s">
        <v>103</v>
      </c>
      <c r="D57" s="48" t="s">
        <v>104</v>
      </c>
      <c r="E57" s="49">
        <v>2.6</v>
      </c>
      <c r="F57" s="51"/>
      <c r="G57" s="51"/>
      <c r="H57" s="37"/>
      <c r="I57" s="37"/>
      <c r="J57" s="37"/>
      <c r="K57" s="37"/>
    </row>
    <row r="58" spans="1:11" x14ac:dyDescent="0.25">
      <c r="A58" s="46">
        <v>80</v>
      </c>
      <c r="B58" s="47" t="s">
        <v>148</v>
      </c>
      <c r="C58" s="48" t="s">
        <v>103</v>
      </c>
      <c r="D58" s="48" t="s">
        <v>104</v>
      </c>
      <c r="E58" s="49">
        <v>4</v>
      </c>
      <c r="F58" s="51"/>
      <c r="G58" s="51"/>
      <c r="H58" s="37"/>
      <c r="I58" s="37"/>
      <c r="J58" s="37"/>
      <c r="K58" s="37"/>
    </row>
    <row r="59" spans="1:11" x14ac:dyDescent="0.25">
      <c r="A59" s="46">
        <v>29</v>
      </c>
      <c r="B59" s="47" t="s">
        <v>149</v>
      </c>
      <c r="C59" s="48" t="s">
        <v>100</v>
      </c>
      <c r="D59" s="48" t="s">
        <v>101</v>
      </c>
      <c r="E59" s="49">
        <v>2.1</v>
      </c>
      <c r="F59" s="51"/>
      <c r="G59" s="51"/>
      <c r="H59" s="37"/>
      <c r="I59" s="37"/>
      <c r="J59" s="37"/>
      <c r="K59" s="37"/>
    </row>
    <row r="60" spans="1:11" x14ac:dyDescent="0.25">
      <c r="A60" s="46">
        <v>192</v>
      </c>
      <c r="B60" s="47" t="s">
        <v>150</v>
      </c>
      <c r="C60" s="48" t="s">
        <v>103</v>
      </c>
      <c r="D60" s="48" t="s">
        <v>104</v>
      </c>
      <c r="E60" s="49">
        <v>3.6</v>
      </c>
      <c r="F60" s="51"/>
      <c r="G60" s="51"/>
      <c r="H60" s="37"/>
      <c r="I60" s="37"/>
      <c r="J60" s="37"/>
      <c r="K60" s="37"/>
    </row>
    <row r="61" spans="1:11" x14ac:dyDescent="0.25">
      <c r="A61" s="46">
        <v>82</v>
      </c>
      <c r="B61" s="47" t="s">
        <v>151</v>
      </c>
      <c r="C61" s="48" t="s">
        <v>103</v>
      </c>
      <c r="D61" s="48" t="s">
        <v>104</v>
      </c>
      <c r="E61" s="49">
        <v>3.5</v>
      </c>
      <c r="F61" s="51"/>
      <c r="G61" s="51"/>
      <c r="H61" s="37"/>
      <c r="I61" s="37"/>
      <c r="J61" s="37"/>
      <c r="K61" s="37"/>
    </row>
    <row r="62" spans="1:11" x14ac:dyDescent="0.25">
      <c r="A62" s="46">
        <v>83</v>
      </c>
      <c r="B62" s="47" t="s">
        <v>152</v>
      </c>
      <c r="C62" s="48" t="s">
        <v>103</v>
      </c>
      <c r="D62" s="48" t="s">
        <v>104</v>
      </c>
      <c r="E62" s="49">
        <v>2.4</v>
      </c>
      <c r="F62" s="51"/>
      <c r="G62" s="51"/>
      <c r="H62" s="37"/>
      <c r="I62" s="37"/>
      <c r="J62" s="37"/>
      <c r="K62" s="37"/>
    </row>
    <row r="63" spans="1:11" x14ac:dyDescent="0.25">
      <c r="A63" s="46">
        <v>97</v>
      </c>
      <c r="B63" s="47" t="s">
        <v>153</v>
      </c>
      <c r="C63" s="48" t="s">
        <v>100</v>
      </c>
      <c r="D63" s="48" t="s">
        <v>101</v>
      </c>
      <c r="E63" s="49">
        <v>3.3</v>
      </c>
      <c r="F63" s="51"/>
      <c r="G63" s="51"/>
      <c r="H63" s="37"/>
      <c r="I63" s="37"/>
      <c r="J63" s="37"/>
      <c r="K63" s="37"/>
    </row>
    <row r="64" spans="1:11" x14ac:dyDescent="0.25">
      <c r="A64" s="46">
        <v>84</v>
      </c>
      <c r="B64" s="47" t="s">
        <v>154</v>
      </c>
      <c r="C64" s="48" t="s">
        <v>103</v>
      </c>
      <c r="D64" s="48" t="s">
        <v>104</v>
      </c>
      <c r="E64" s="49">
        <v>4.0999999999999996</v>
      </c>
      <c r="F64" s="51"/>
      <c r="G64" s="51"/>
      <c r="H64" s="37"/>
      <c r="I64" s="37"/>
      <c r="J64" s="37"/>
      <c r="K64" s="37"/>
    </row>
    <row r="65" spans="1:11" x14ac:dyDescent="0.25">
      <c r="A65" s="46">
        <v>86</v>
      </c>
      <c r="B65" s="47" t="s">
        <v>155</v>
      </c>
      <c r="C65" s="48" t="s">
        <v>100</v>
      </c>
      <c r="D65" s="48" t="s">
        <v>101</v>
      </c>
      <c r="E65" s="49">
        <v>3.3</v>
      </c>
      <c r="F65" s="51"/>
      <c r="G65" s="51"/>
      <c r="H65" s="37"/>
      <c r="I65" s="37"/>
      <c r="J65" s="37"/>
      <c r="K65" s="37"/>
    </row>
    <row r="66" spans="1:11" x14ac:dyDescent="0.25">
      <c r="A66" s="46">
        <v>89</v>
      </c>
      <c r="B66" s="47" t="s">
        <v>156</v>
      </c>
      <c r="C66" s="48" t="s">
        <v>103</v>
      </c>
      <c r="D66" s="48" t="s">
        <v>104</v>
      </c>
      <c r="E66" s="49">
        <v>2.2999999999999998</v>
      </c>
      <c r="F66" s="51"/>
      <c r="G66" s="51"/>
      <c r="H66" s="37"/>
      <c r="I66" s="37"/>
      <c r="J66" s="37"/>
      <c r="K66" s="37"/>
    </row>
    <row r="67" spans="1:11" x14ac:dyDescent="0.25">
      <c r="A67" s="46">
        <v>100</v>
      </c>
      <c r="B67" s="47" t="s">
        <v>157</v>
      </c>
      <c r="C67" s="48" t="s">
        <v>103</v>
      </c>
      <c r="D67" s="48" t="s">
        <v>104</v>
      </c>
      <c r="E67" s="49">
        <v>2.6</v>
      </c>
      <c r="F67" s="51"/>
      <c r="G67" s="51"/>
      <c r="H67" s="37"/>
      <c r="I67" s="37"/>
      <c r="J67" s="37"/>
      <c r="K67" s="37"/>
    </row>
    <row r="68" spans="1:11" x14ac:dyDescent="0.25">
      <c r="A68" s="46">
        <v>90</v>
      </c>
      <c r="B68" s="47" t="s">
        <v>158</v>
      </c>
      <c r="C68" s="48" t="s">
        <v>103</v>
      </c>
      <c r="D68" s="48" t="s">
        <v>104</v>
      </c>
      <c r="E68" s="49">
        <v>4.7</v>
      </c>
      <c r="F68" s="51"/>
      <c r="G68" s="51"/>
      <c r="H68" s="37"/>
      <c r="I68" s="37"/>
      <c r="J68" s="37"/>
      <c r="K68" s="37"/>
    </row>
    <row r="69" spans="1:11" x14ac:dyDescent="0.25">
      <c r="A69" s="46">
        <v>91</v>
      </c>
      <c r="B69" s="47" t="s">
        <v>159</v>
      </c>
      <c r="C69" s="48" t="s">
        <v>100</v>
      </c>
      <c r="D69" s="48" t="s">
        <v>101</v>
      </c>
      <c r="E69" s="49">
        <v>1.9</v>
      </c>
      <c r="F69" s="51"/>
      <c r="G69" s="51"/>
      <c r="H69" s="37"/>
      <c r="I69" s="37"/>
      <c r="J69" s="37"/>
      <c r="K69" s="37"/>
    </row>
    <row r="70" spans="1:11" x14ac:dyDescent="0.25">
      <c r="A70" s="46">
        <v>248</v>
      </c>
      <c r="B70" s="47" t="s">
        <v>160</v>
      </c>
      <c r="C70" s="48" t="s">
        <v>103</v>
      </c>
      <c r="D70" s="48" t="s">
        <v>104</v>
      </c>
      <c r="E70" s="49">
        <v>4.8</v>
      </c>
      <c r="F70" s="51"/>
      <c r="G70" s="51"/>
      <c r="H70" s="37"/>
      <c r="I70" s="37"/>
      <c r="J70" s="37"/>
      <c r="K70" s="37"/>
    </row>
    <row r="71" spans="1:11" x14ac:dyDescent="0.25">
      <c r="A71" s="46">
        <v>4</v>
      </c>
      <c r="B71" s="47" t="s">
        <v>161</v>
      </c>
      <c r="C71" s="48" t="s">
        <v>100</v>
      </c>
      <c r="D71" s="48" t="s">
        <v>101</v>
      </c>
      <c r="E71" s="49">
        <v>4.5199999999999996</v>
      </c>
      <c r="F71" s="51"/>
      <c r="G71" s="51"/>
      <c r="H71" s="37"/>
      <c r="I71" s="37"/>
      <c r="J71" s="37"/>
      <c r="K71" s="37"/>
    </row>
    <row r="72" spans="1:11" x14ac:dyDescent="0.25">
      <c r="A72" s="46">
        <v>55</v>
      </c>
      <c r="B72" s="47" t="s">
        <v>162</v>
      </c>
      <c r="C72" s="48" t="s">
        <v>103</v>
      </c>
      <c r="D72" s="48" t="s">
        <v>104</v>
      </c>
      <c r="E72" s="49">
        <v>2.1</v>
      </c>
      <c r="F72" s="51"/>
      <c r="G72" s="51"/>
      <c r="H72" s="37"/>
      <c r="I72" s="37"/>
      <c r="J72" s="37"/>
      <c r="K72" s="37"/>
    </row>
    <row r="73" spans="1:11" x14ac:dyDescent="0.25">
      <c r="A73" s="46">
        <v>92</v>
      </c>
      <c r="B73" s="47" t="s">
        <v>163</v>
      </c>
      <c r="C73" s="48" t="s">
        <v>103</v>
      </c>
      <c r="D73" s="48" t="s">
        <v>101</v>
      </c>
      <c r="E73" s="49">
        <v>3.6</v>
      </c>
      <c r="F73" s="51"/>
      <c r="G73" s="51"/>
      <c r="H73" s="37"/>
      <c r="I73" s="37"/>
      <c r="J73" s="37"/>
      <c r="K73" s="37"/>
    </row>
    <row r="74" spans="1:11" x14ac:dyDescent="0.25">
      <c r="A74" s="46">
        <v>30</v>
      </c>
      <c r="B74" s="47" t="s">
        <v>164</v>
      </c>
      <c r="C74" s="48" t="s">
        <v>100</v>
      </c>
      <c r="D74" s="48" t="s">
        <v>101</v>
      </c>
      <c r="E74" s="49">
        <v>3.9</v>
      </c>
      <c r="F74" s="51"/>
      <c r="G74" s="51"/>
      <c r="H74" s="37"/>
      <c r="I74" s="37"/>
      <c r="J74" s="37"/>
      <c r="K74" s="37"/>
    </row>
    <row r="75" spans="1:11" x14ac:dyDescent="0.25">
      <c r="A75" s="46">
        <v>176</v>
      </c>
      <c r="B75" s="47" t="s">
        <v>165</v>
      </c>
      <c r="C75" s="48" t="s">
        <v>103</v>
      </c>
      <c r="D75" s="48" t="s">
        <v>101</v>
      </c>
      <c r="E75" s="49">
        <v>3.8</v>
      </c>
      <c r="F75" s="51"/>
      <c r="G75" s="51"/>
      <c r="H75" s="37"/>
      <c r="I75" s="37"/>
      <c r="J75" s="37"/>
      <c r="K75" s="37"/>
    </row>
    <row r="76" spans="1:11" x14ac:dyDescent="0.25">
      <c r="A76" s="46">
        <v>68</v>
      </c>
      <c r="B76" s="47" t="s">
        <v>166</v>
      </c>
      <c r="C76" s="48" t="s">
        <v>103</v>
      </c>
      <c r="D76" s="48" t="s">
        <v>104</v>
      </c>
      <c r="E76" s="49">
        <v>3.9</v>
      </c>
      <c r="F76" s="51"/>
      <c r="G76" s="51"/>
      <c r="H76" s="37"/>
      <c r="I76" s="37"/>
      <c r="J76" s="37"/>
      <c r="K76" s="37"/>
    </row>
    <row r="77" spans="1:11" x14ac:dyDescent="0.25">
      <c r="A77" s="46">
        <v>34</v>
      </c>
      <c r="B77" s="50" t="s">
        <v>167</v>
      </c>
      <c r="C77" s="48" t="s">
        <v>103</v>
      </c>
      <c r="D77" s="48" t="s">
        <v>104</v>
      </c>
      <c r="E77" s="49">
        <v>5</v>
      </c>
      <c r="F77" s="51"/>
      <c r="G77" s="51"/>
      <c r="H77" s="37"/>
      <c r="I77" s="37"/>
      <c r="J77" s="37"/>
      <c r="K77" s="37"/>
    </row>
    <row r="78" spans="1:11" x14ac:dyDescent="0.25">
      <c r="A78" s="46">
        <v>244</v>
      </c>
      <c r="B78" s="47" t="s">
        <v>168</v>
      </c>
      <c r="C78" s="48" t="s">
        <v>100</v>
      </c>
      <c r="D78" s="48" t="s">
        <v>101</v>
      </c>
      <c r="E78" s="49">
        <v>3.2</v>
      </c>
      <c r="F78" s="51"/>
      <c r="G78" s="51"/>
      <c r="H78" s="37"/>
      <c r="I78" s="37"/>
      <c r="J78" s="37"/>
      <c r="K78" s="37"/>
    </row>
    <row r="79" spans="1:11" x14ac:dyDescent="0.25">
      <c r="A79" s="46">
        <v>94</v>
      </c>
      <c r="B79" s="47" t="s">
        <v>169</v>
      </c>
      <c r="C79" s="48" t="s">
        <v>103</v>
      </c>
      <c r="D79" s="48" t="s">
        <v>104</v>
      </c>
      <c r="E79" s="49">
        <v>4.5999999999999996</v>
      </c>
      <c r="F79" s="51"/>
      <c r="G79" s="51"/>
      <c r="H79" s="37"/>
      <c r="I79" s="37"/>
      <c r="J79" s="37"/>
      <c r="K79" s="37"/>
    </row>
    <row r="80" spans="1:11" x14ac:dyDescent="0.25">
      <c r="A80" s="46">
        <v>132</v>
      </c>
      <c r="B80" s="47" t="s">
        <v>170</v>
      </c>
      <c r="C80" s="48" t="s">
        <v>103</v>
      </c>
      <c r="D80" s="48" t="s">
        <v>104</v>
      </c>
      <c r="E80" s="49">
        <v>3.9</v>
      </c>
      <c r="F80" s="51"/>
      <c r="G80" s="51"/>
      <c r="H80" s="37"/>
      <c r="I80" s="37"/>
      <c r="J80" s="37"/>
      <c r="K80" s="37"/>
    </row>
    <row r="81" spans="1:11" x14ac:dyDescent="0.25">
      <c r="A81" s="46">
        <v>95</v>
      </c>
      <c r="B81" s="47" t="s">
        <v>171</v>
      </c>
      <c r="C81" s="48" t="s">
        <v>103</v>
      </c>
      <c r="D81" s="48" t="s">
        <v>104</v>
      </c>
      <c r="E81" s="49">
        <v>2.2000000000000002</v>
      </c>
      <c r="F81" s="51"/>
      <c r="G81" s="51"/>
      <c r="H81" s="37"/>
      <c r="I81" s="37"/>
      <c r="J81" s="37"/>
      <c r="K81" s="37"/>
    </row>
    <row r="82" spans="1:11" x14ac:dyDescent="0.25">
      <c r="A82" s="46">
        <v>247</v>
      </c>
      <c r="B82" s="47" t="s">
        <v>172</v>
      </c>
      <c r="C82" s="48" t="s">
        <v>100</v>
      </c>
      <c r="D82" s="48" t="s">
        <v>101</v>
      </c>
      <c r="E82" s="49">
        <v>2.5099999999999998</v>
      </c>
      <c r="F82" s="51"/>
      <c r="G82" s="51"/>
      <c r="H82" s="37"/>
      <c r="I82" s="37"/>
      <c r="J82" s="37"/>
      <c r="K82" s="37"/>
    </row>
    <row r="83" spans="1:11" x14ac:dyDescent="0.25">
      <c r="A83" s="46">
        <v>42</v>
      </c>
      <c r="B83" s="47" t="s">
        <v>173</v>
      </c>
      <c r="C83" s="48" t="s">
        <v>103</v>
      </c>
      <c r="D83" s="48" t="s">
        <v>104</v>
      </c>
      <c r="E83" s="49">
        <v>3.2</v>
      </c>
      <c r="F83" s="51"/>
      <c r="G83" s="51"/>
      <c r="H83" s="37"/>
      <c r="I83" s="37"/>
      <c r="J83" s="37"/>
      <c r="K83" s="37"/>
    </row>
    <row r="84" spans="1:11" x14ac:dyDescent="0.25">
      <c r="A84" s="46">
        <v>198</v>
      </c>
      <c r="B84" s="47" t="s">
        <v>174</v>
      </c>
      <c r="C84" s="48" t="s">
        <v>103</v>
      </c>
      <c r="D84" s="48" t="s">
        <v>104</v>
      </c>
      <c r="E84" s="49">
        <v>4.5999999999999996</v>
      </c>
      <c r="F84" s="51"/>
      <c r="G84" s="51"/>
      <c r="H84" s="37"/>
      <c r="I84" s="37"/>
      <c r="J84" s="37"/>
      <c r="K84" s="37"/>
    </row>
    <row r="85" spans="1:11" x14ac:dyDescent="0.25">
      <c r="A85" s="46">
        <v>32</v>
      </c>
      <c r="B85" s="47" t="s">
        <v>175</v>
      </c>
      <c r="C85" s="48" t="s">
        <v>103</v>
      </c>
      <c r="D85" s="48" t="s">
        <v>101</v>
      </c>
      <c r="E85" s="49">
        <v>3.1</v>
      </c>
      <c r="F85" s="51"/>
      <c r="G85" s="51"/>
      <c r="H85" s="37"/>
      <c r="I85" s="37"/>
      <c r="J85" s="37"/>
      <c r="K85" s="37"/>
    </row>
    <row r="86" spans="1:11" x14ac:dyDescent="0.25">
      <c r="A86" s="46">
        <v>208</v>
      </c>
      <c r="B86" s="47" t="s">
        <v>176</v>
      </c>
      <c r="C86" s="48" t="s">
        <v>100</v>
      </c>
      <c r="D86" s="48" t="s">
        <v>101</v>
      </c>
      <c r="E86" s="49">
        <v>2.7</v>
      </c>
      <c r="F86" s="51"/>
      <c r="G86" s="51"/>
      <c r="H86" s="37"/>
      <c r="I86" s="37"/>
      <c r="J86" s="37"/>
      <c r="K86" s="37"/>
    </row>
    <row r="87" spans="1:11" x14ac:dyDescent="0.25">
      <c r="A87" s="46">
        <v>177</v>
      </c>
      <c r="B87" s="47" t="s">
        <v>177</v>
      </c>
      <c r="C87" s="48" t="s">
        <v>103</v>
      </c>
      <c r="D87" s="48" t="s">
        <v>101</v>
      </c>
      <c r="E87" s="49">
        <v>3.3</v>
      </c>
      <c r="F87" s="51"/>
      <c r="G87" s="51"/>
      <c r="H87" s="37"/>
      <c r="I87" s="37"/>
      <c r="J87" s="37"/>
      <c r="K87" s="37"/>
    </row>
    <row r="88" spans="1:11" x14ac:dyDescent="0.25">
      <c r="A88" s="46">
        <v>98</v>
      </c>
      <c r="B88" s="47" t="s">
        <v>178</v>
      </c>
      <c r="C88" s="48" t="s">
        <v>103</v>
      </c>
      <c r="D88" s="48" t="s">
        <v>104</v>
      </c>
      <c r="E88" s="49">
        <v>4.0999999999999996</v>
      </c>
      <c r="F88" s="51"/>
      <c r="G88" s="51"/>
      <c r="H88" s="37"/>
      <c r="I88" s="37"/>
      <c r="J88" s="37"/>
      <c r="K88" s="37"/>
    </row>
    <row r="89" spans="1:11" x14ac:dyDescent="0.25">
      <c r="A89" s="46">
        <v>99</v>
      </c>
      <c r="B89" s="47" t="s">
        <v>179</v>
      </c>
      <c r="C89" s="48" t="s">
        <v>103</v>
      </c>
      <c r="D89" s="48" t="s">
        <v>104</v>
      </c>
      <c r="E89" s="49">
        <v>2.2999999999999998</v>
      </c>
      <c r="F89" s="51"/>
      <c r="G89" s="51"/>
      <c r="H89" s="37"/>
      <c r="I89" s="37"/>
      <c r="J89" s="37"/>
      <c r="K89" s="37"/>
    </row>
    <row r="90" spans="1:11" x14ac:dyDescent="0.25">
      <c r="A90" s="46">
        <v>41</v>
      </c>
      <c r="B90" s="47" t="s">
        <v>180</v>
      </c>
      <c r="C90" s="48" t="s">
        <v>100</v>
      </c>
      <c r="D90" s="48" t="s">
        <v>101</v>
      </c>
      <c r="E90" s="49">
        <v>2.6</v>
      </c>
      <c r="F90" s="51"/>
      <c r="G90" s="51"/>
      <c r="H90" s="37"/>
      <c r="I90" s="37"/>
      <c r="J90" s="37"/>
      <c r="K90" s="37"/>
    </row>
    <row r="91" spans="1:11" x14ac:dyDescent="0.25">
      <c r="A91" s="46">
        <v>101</v>
      </c>
      <c r="B91" s="47" t="s">
        <v>181</v>
      </c>
      <c r="C91" s="48" t="s">
        <v>100</v>
      </c>
      <c r="D91" s="48" t="s">
        <v>101</v>
      </c>
      <c r="E91" s="49">
        <v>2.5</v>
      </c>
      <c r="F91" s="51"/>
      <c r="G91" s="51"/>
      <c r="H91" s="37"/>
      <c r="I91" s="37"/>
      <c r="J91" s="37"/>
      <c r="K91" s="37"/>
    </row>
    <row r="92" spans="1:11" x14ac:dyDescent="0.25">
      <c r="A92" s="46">
        <v>103</v>
      </c>
      <c r="B92" s="47" t="s">
        <v>182</v>
      </c>
      <c r="C92" s="48" t="s">
        <v>103</v>
      </c>
      <c r="D92" s="48" t="s">
        <v>104</v>
      </c>
      <c r="E92" s="49">
        <v>4.5999999999999996</v>
      </c>
      <c r="F92" s="51"/>
      <c r="G92" s="51"/>
      <c r="H92" s="37"/>
      <c r="I92" s="37"/>
      <c r="J92" s="37"/>
      <c r="K92" s="37"/>
    </row>
    <row r="93" spans="1:11" x14ac:dyDescent="0.25">
      <c r="A93" s="46">
        <v>165</v>
      </c>
      <c r="B93" s="47" t="s">
        <v>183</v>
      </c>
      <c r="C93" s="48" t="s">
        <v>103</v>
      </c>
      <c r="D93" s="48" t="s">
        <v>104</v>
      </c>
      <c r="E93" s="49">
        <v>2.9</v>
      </c>
      <c r="F93" s="51"/>
      <c r="G93" s="51"/>
      <c r="H93" s="37"/>
      <c r="I93" s="37"/>
      <c r="J93" s="37"/>
      <c r="K93" s="37"/>
    </row>
    <row r="94" spans="1:11" x14ac:dyDescent="0.25">
      <c r="A94" s="46">
        <v>19</v>
      </c>
      <c r="B94" s="47" t="s">
        <v>184</v>
      </c>
      <c r="C94" s="48" t="s">
        <v>103</v>
      </c>
      <c r="D94" s="48" t="s">
        <v>104</v>
      </c>
      <c r="E94" s="49">
        <v>3.6</v>
      </c>
      <c r="F94" s="51"/>
      <c r="G94" s="51"/>
      <c r="H94" s="37"/>
      <c r="I94" s="37"/>
      <c r="J94" s="37"/>
      <c r="K94" s="37"/>
    </row>
    <row r="95" spans="1:11" x14ac:dyDescent="0.25">
      <c r="A95" s="46">
        <v>104</v>
      </c>
      <c r="B95" s="47" t="s">
        <v>185</v>
      </c>
      <c r="C95" s="48" t="s">
        <v>100</v>
      </c>
      <c r="D95" s="48" t="s">
        <v>101</v>
      </c>
      <c r="E95" s="49">
        <v>2.36</v>
      </c>
      <c r="F95" s="51"/>
      <c r="G95" s="51"/>
      <c r="H95" s="37"/>
      <c r="I95" s="37"/>
      <c r="J95" s="37"/>
      <c r="K95" s="37"/>
    </row>
    <row r="96" spans="1:11" x14ac:dyDescent="0.25">
      <c r="A96" s="46">
        <v>43</v>
      </c>
      <c r="B96" s="50" t="s">
        <v>186</v>
      </c>
      <c r="C96" s="48" t="s">
        <v>103</v>
      </c>
      <c r="D96" s="48" t="s">
        <v>104</v>
      </c>
      <c r="E96" s="49">
        <v>4.9000000000000004</v>
      </c>
      <c r="F96" s="51"/>
      <c r="G96" s="51"/>
      <c r="H96" s="37"/>
      <c r="I96" s="37"/>
      <c r="J96" s="37"/>
      <c r="K96" s="37"/>
    </row>
    <row r="97" spans="1:11" x14ac:dyDescent="0.25">
      <c r="A97" s="46">
        <v>46</v>
      </c>
      <c r="B97" s="47" t="s">
        <v>187</v>
      </c>
      <c r="C97" s="48" t="s">
        <v>100</v>
      </c>
      <c r="D97" s="48" t="s">
        <v>101</v>
      </c>
      <c r="E97" s="49">
        <v>3.3</v>
      </c>
      <c r="F97" s="51"/>
      <c r="G97" s="51"/>
      <c r="H97" s="37"/>
      <c r="I97" s="37"/>
      <c r="J97" s="37"/>
      <c r="K97" s="37"/>
    </row>
    <row r="98" spans="1:11" x14ac:dyDescent="0.25">
      <c r="A98" s="46">
        <v>38</v>
      </c>
      <c r="B98" s="50" t="s">
        <v>188</v>
      </c>
      <c r="C98" s="48" t="s">
        <v>103</v>
      </c>
      <c r="D98" s="48" t="s">
        <v>104</v>
      </c>
      <c r="E98" s="49">
        <v>2.8</v>
      </c>
      <c r="F98" s="51"/>
      <c r="G98" s="51"/>
      <c r="H98" s="37"/>
      <c r="I98" s="37"/>
      <c r="J98" s="37"/>
      <c r="K98" s="37"/>
    </row>
    <row r="99" spans="1:11" x14ac:dyDescent="0.25">
      <c r="A99" s="46">
        <v>53</v>
      </c>
      <c r="B99" s="47" t="s">
        <v>189</v>
      </c>
      <c r="C99" s="48" t="s">
        <v>103</v>
      </c>
      <c r="D99" s="48" t="s">
        <v>101</v>
      </c>
      <c r="E99" s="49">
        <v>2.5</v>
      </c>
      <c r="F99" s="51"/>
      <c r="G99" s="51"/>
      <c r="H99" s="37"/>
      <c r="I99" s="37"/>
      <c r="J99" s="37"/>
      <c r="K99" s="37"/>
    </row>
    <row r="100" spans="1:11" x14ac:dyDescent="0.25">
      <c r="A100" s="46">
        <v>3</v>
      </c>
      <c r="B100" s="47" t="s">
        <v>190</v>
      </c>
      <c r="C100" s="48" t="s">
        <v>100</v>
      </c>
      <c r="D100" s="48" t="s">
        <v>101</v>
      </c>
      <c r="E100" s="49">
        <v>3.9</v>
      </c>
      <c r="F100" s="51"/>
      <c r="G100" s="51"/>
      <c r="H100" s="37"/>
      <c r="I100" s="37"/>
      <c r="J100" s="37"/>
      <c r="K100" s="37"/>
    </row>
    <row r="101" spans="1:11" x14ac:dyDescent="0.25">
      <c r="A101" s="37"/>
      <c r="B101" s="37"/>
      <c r="C101" s="38"/>
      <c r="D101" s="38"/>
      <c r="E101" s="39"/>
      <c r="F101" s="37"/>
      <c r="G101" s="40"/>
      <c r="H101" s="37"/>
      <c r="I101" s="37"/>
      <c r="J101" s="37"/>
      <c r="K101" s="37"/>
    </row>
    <row r="102" spans="1:11" x14ac:dyDescent="0.25">
      <c r="A102" s="37"/>
      <c r="B102" s="37"/>
      <c r="C102" s="38"/>
      <c r="D102" s="38"/>
      <c r="E102" s="39"/>
      <c r="F102" s="37"/>
      <c r="G102" s="41"/>
      <c r="H102" s="37"/>
      <c r="I102" s="37"/>
      <c r="J102" s="37"/>
      <c r="K102" s="37"/>
    </row>
    <row r="103" spans="1:11" x14ac:dyDescent="0.25">
      <c r="A103" s="82" t="s">
        <v>22</v>
      </c>
      <c r="B103" s="83"/>
      <c r="C103" s="38"/>
      <c r="D103" s="38"/>
      <c r="E103" s="37"/>
      <c r="F103" s="37"/>
      <c r="G103" s="41"/>
      <c r="H103" s="37"/>
      <c r="I103" s="37"/>
      <c r="J103" s="37"/>
      <c r="K103" s="37"/>
    </row>
    <row r="104" spans="1:11" x14ac:dyDescent="0.25">
      <c r="A104" s="44" t="s">
        <v>195</v>
      </c>
      <c r="C104" s="38"/>
      <c r="D104" s="38"/>
      <c r="E104" s="37"/>
      <c r="F104" s="37"/>
      <c r="G104" s="41"/>
      <c r="H104" s="37"/>
      <c r="I104" s="37"/>
      <c r="J104" s="37"/>
      <c r="K104" s="37"/>
    </row>
    <row r="105" spans="1:11" x14ac:dyDescent="0.25">
      <c r="A105" s="45"/>
      <c r="C105" s="38"/>
      <c r="D105" s="38"/>
      <c r="E105" s="37"/>
      <c r="F105" s="37"/>
      <c r="G105" s="41"/>
      <c r="H105" s="37"/>
      <c r="I105" s="37"/>
      <c r="J105" s="37"/>
      <c r="K105" s="37"/>
    </row>
    <row r="106" spans="1:11" x14ac:dyDescent="0.25">
      <c r="A106" s="37"/>
      <c r="B106" s="52" t="s">
        <v>91</v>
      </c>
      <c r="C106" s="38"/>
      <c r="D106" s="38"/>
      <c r="E106" s="37"/>
      <c r="F106" s="37"/>
      <c r="G106" s="41"/>
      <c r="H106" s="37"/>
      <c r="I106" s="37"/>
      <c r="J106" s="37"/>
      <c r="K106" s="37"/>
    </row>
    <row r="107" spans="1:11" x14ac:dyDescent="0.25">
      <c r="A107" s="37"/>
      <c r="B107"/>
      <c r="C107"/>
      <c r="D107"/>
      <c r="E107"/>
      <c r="F107" s="37"/>
      <c r="G107" s="41"/>
      <c r="H107" s="37"/>
      <c r="I107" s="37"/>
      <c r="J107" s="37"/>
      <c r="K107" s="37"/>
    </row>
    <row r="108" spans="1:11" x14ac:dyDescent="0.25">
      <c r="A108" s="37"/>
      <c r="B108"/>
      <c r="C108"/>
      <c r="D108"/>
      <c r="E108"/>
      <c r="F108" s="37"/>
      <c r="G108" s="41"/>
      <c r="H108" s="37"/>
      <c r="I108" s="37"/>
      <c r="J108" s="37"/>
      <c r="K108" s="37"/>
    </row>
    <row r="109" spans="1:11" x14ac:dyDescent="0.25">
      <c r="A109" s="37"/>
      <c r="B109"/>
      <c r="C109"/>
      <c r="D109"/>
      <c r="E109"/>
      <c r="F109" s="37"/>
      <c r="G109" s="41"/>
      <c r="H109" s="37"/>
      <c r="I109" s="37"/>
      <c r="J109" s="37"/>
      <c r="K109" s="37"/>
    </row>
    <row r="110" spans="1:11" x14ac:dyDescent="0.25">
      <c r="A110" s="37"/>
      <c r="B110"/>
      <c r="C110"/>
      <c r="D110"/>
      <c r="E110"/>
      <c r="F110" s="37"/>
      <c r="G110" s="41"/>
      <c r="H110" s="37"/>
      <c r="I110" s="37"/>
      <c r="J110" s="37"/>
      <c r="K110" s="37"/>
    </row>
    <row r="111" spans="1:11" x14ac:dyDescent="0.25">
      <c r="A111" s="37"/>
      <c r="B111"/>
      <c r="C111"/>
      <c r="D111"/>
      <c r="E111"/>
      <c r="F111" s="37"/>
      <c r="G111" s="41"/>
      <c r="H111" s="37"/>
      <c r="I111" s="37"/>
      <c r="J111" s="37"/>
      <c r="K111" s="37"/>
    </row>
    <row r="112" spans="1:11" x14ac:dyDescent="0.25">
      <c r="A112" s="37"/>
      <c r="B112"/>
      <c r="C112"/>
      <c r="D112"/>
      <c r="E112" s="37"/>
      <c r="F112" s="37"/>
      <c r="G112" s="41"/>
      <c r="H112" s="37"/>
      <c r="I112" s="37"/>
      <c r="J112" s="37"/>
      <c r="K112" s="37"/>
    </row>
    <row r="113" spans="1:11" x14ac:dyDescent="0.25">
      <c r="A113" s="37"/>
      <c r="B113"/>
      <c r="C113"/>
      <c r="D113"/>
      <c r="E113" s="37"/>
      <c r="F113" s="37"/>
      <c r="G113" s="41"/>
      <c r="H113" s="37"/>
      <c r="I113" s="37"/>
      <c r="J113" s="37"/>
      <c r="K113" s="37"/>
    </row>
    <row r="114" spans="1:11" x14ac:dyDescent="0.25">
      <c r="A114" s="37"/>
      <c r="B114"/>
      <c r="C114"/>
      <c r="D114"/>
      <c r="E114" s="37"/>
      <c r="F114" s="37"/>
      <c r="G114" s="41"/>
      <c r="H114" s="37"/>
      <c r="I114" s="37"/>
      <c r="J114" s="37"/>
      <c r="K114" s="37"/>
    </row>
    <row r="115" spans="1:11" x14ac:dyDescent="0.25">
      <c r="A115" s="37"/>
      <c r="B115"/>
      <c r="C115"/>
      <c r="D115"/>
      <c r="E115" s="37"/>
      <c r="F115" s="37"/>
      <c r="G115" s="41"/>
      <c r="H115" s="37"/>
      <c r="I115" s="37"/>
      <c r="J115" s="37"/>
      <c r="K115" s="37"/>
    </row>
    <row r="116" spans="1:11" x14ac:dyDescent="0.25">
      <c r="A116" s="37"/>
      <c r="B116"/>
      <c r="C116"/>
      <c r="D116"/>
      <c r="E116" s="37"/>
      <c r="F116" s="37"/>
      <c r="G116" s="41"/>
      <c r="H116" s="37"/>
      <c r="I116" s="37"/>
      <c r="J116" s="37"/>
      <c r="K116" s="37"/>
    </row>
    <row r="117" spans="1:11" x14ac:dyDescent="0.25">
      <c r="A117" s="37"/>
      <c r="B117"/>
      <c r="C117"/>
      <c r="D117"/>
      <c r="E117" s="37"/>
      <c r="F117" s="37"/>
      <c r="G117" s="41"/>
      <c r="H117" s="37"/>
      <c r="I117" s="37"/>
      <c r="J117" s="37"/>
      <c r="K117" s="37"/>
    </row>
    <row r="118" spans="1:11" x14ac:dyDescent="0.25">
      <c r="A118" s="37"/>
      <c r="B118"/>
      <c r="C118"/>
      <c r="D118"/>
      <c r="E118" s="37"/>
      <c r="F118" s="37"/>
      <c r="G118" s="41"/>
      <c r="H118" s="37"/>
      <c r="I118" s="37"/>
      <c r="J118" s="37"/>
      <c r="K118" s="37"/>
    </row>
    <row r="119" spans="1:11" x14ac:dyDescent="0.25">
      <c r="A119" s="37"/>
      <c r="B119"/>
      <c r="C119"/>
      <c r="D119"/>
      <c r="E119" s="37"/>
      <c r="F119" s="37"/>
      <c r="G119" s="41"/>
      <c r="H119" s="37"/>
      <c r="I119" s="37"/>
      <c r="J119" s="37"/>
      <c r="K119" s="37"/>
    </row>
    <row r="120" spans="1:11" x14ac:dyDescent="0.25">
      <c r="A120" s="37"/>
      <c r="B120"/>
      <c r="C120"/>
      <c r="D120"/>
      <c r="E120" s="37"/>
      <c r="F120" s="37"/>
      <c r="G120" s="41"/>
      <c r="H120" s="37"/>
      <c r="I120" s="37"/>
      <c r="J120" s="37"/>
      <c r="K120" s="37"/>
    </row>
    <row r="121" spans="1:11" x14ac:dyDescent="0.25">
      <c r="A121" s="37"/>
      <c r="B121"/>
      <c r="C121"/>
      <c r="D121"/>
      <c r="E121" s="37"/>
      <c r="F121" s="37"/>
      <c r="G121" s="41"/>
      <c r="H121" s="37"/>
      <c r="I121" s="37"/>
      <c r="J121" s="37"/>
      <c r="K121" s="37"/>
    </row>
    <row r="122" spans="1:11" x14ac:dyDescent="0.25">
      <c r="A122" s="37"/>
      <c r="B122"/>
      <c r="C122"/>
      <c r="D122"/>
      <c r="E122" s="37"/>
      <c r="F122" s="37"/>
      <c r="G122" s="41"/>
      <c r="H122" s="37"/>
      <c r="I122" s="37"/>
      <c r="J122" s="37"/>
      <c r="K122" s="37"/>
    </row>
    <row r="123" spans="1:11" x14ac:dyDescent="0.25">
      <c r="A123" s="37"/>
      <c r="B123"/>
      <c r="C123"/>
      <c r="D123"/>
      <c r="E123" s="37"/>
      <c r="F123" s="37"/>
      <c r="G123" s="41"/>
      <c r="H123" s="37"/>
      <c r="I123" s="37"/>
      <c r="J123" s="37"/>
      <c r="K123" s="37"/>
    </row>
    <row r="124" spans="1:11" x14ac:dyDescent="0.25">
      <c r="A124" s="37"/>
      <c r="B124"/>
      <c r="C124"/>
      <c r="D124"/>
      <c r="E124" s="37"/>
      <c r="F124" s="37"/>
      <c r="G124" s="41"/>
      <c r="H124" s="37"/>
      <c r="I124" s="37"/>
      <c r="J124" s="37"/>
      <c r="K124" s="37"/>
    </row>
    <row r="125" spans="1:11" x14ac:dyDescent="0.25">
      <c r="A125" s="37"/>
      <c r="B125" s="37"/>
      <c r="C125" s="42"/>
      <c r="D125" s="43"/>
      <c r="E125" s="37"/>
      <c r="F125" s="37"/>
      <c r="G125" s="41"/>
      <c r="H125" s="37"/>
      <c r="I125" s="37"/>
      <c r="J125" s="37"/>
      <c r="K125" s="37"/>
    </row>
    <row r="126" spans="1:11" x14ac:dyDescent="0.25">
      <c r="A126" s="37"/>
      <c r="B126" s="37"/>
      <c r="C126" s="42"/>
      <c r="D126" s="43"/>
      <c r="E126" s="37"/>
      <c r="F126" s="37"/>
      <c r="G126" s="41"/>
      <c r="H126" s="37"/>
      <c r="I126" s="37"/>
      <c r="J126" s="37"/>
      <c r="K126" s="37"/>
    </row>
    <row r="127" spans="1:11" x14ac:dyDescent="0.25">
      <c r="A127" s="37"/>
      <c r="B127" s="37"/>
      <c r="C127" s="42"/>
      <c r="D127" s="43"/>
      <c r="E127" s="37"/>
      <c r="F127" s="37"/>
      <c r="G127" s="41"/>
      <c r="H127" s="37"/>
      <c r="I127" s="37"/>
      <c r="J127" s="37"/>
      <c r="K127" s="37"/>
    </row>
    <row r="128" spans="1:11" x14ac:dyDescent="0.25">
      <c r="A128" s="37"/>
      <c r="B128" s="37"/>
      <c r="C128" s="42"/>
      <c r="D128" s="43"/>
      <c r="E128" s="37"/>
      <c r="F128" s="37"/>
      <c r="G128" s="41"/>
      <c r="H128" s="37"/>
      <c r="I128" s="37"/>
      <c r="J128" s="37"/>
      <c r="K128" s="37"/>
    </row>
    <row r="129" spans="1:11" x14ac:dyDescent="0.25">
      <c r="A129" s="37"/>
      <c r="B129" s="37"/>
      <c r="C129" s="42"/>
      <c r="D129" s="43"/>
      <c r="E129" s="37"/>
      <c r="F129" s="37"/>
      <c r="G129" s="41"/>
      <c r="H129" s="37"/>
      <c r="I129" s="37"/>
      <c r="J129" s="37"/>
      <c r="K129" s="37"/>
    </row>
    <row r="130" spans="1:11" x14ac:dyDescent="0.25">
      <c r="A130" s="37"/>
      <c r="B130" s="37"/>
      <c r="C130" s="42"/>
      <c r="D130" s="43"/>
      <c r="E130" s="37"/>
      <c r="F130" s="37"/>
      <c r="G130" s="41"/>
      <c r="H130" s="37"/>
      <c r="I130" s="37"/>
      <c r="J130" s="37"/>
      <c r="K130" s="37"/>
    </row>
    <row r="131" spans="1:11" x14ac:dyDescent="0.25">
      <c r="A131" s="37"/>
      <c r="B131" s="37"/>
      <c r="C131" s="42"/>
      <c r="D131" s="43"/>
      <c r="E131" s="37"/>
      <c r="F131" s="37"/>
      <c r="G131" s="41"/>
      <c r="H131" s="37"/>
      <c r="I131" s="37"/>
      <c r="J131" s="37"/>
      <c r="K131" s="37"/>
    </row>
    <row r="132" spans="1:11" x14ac:dyDescent="0.25">
      <c r="A132" s="37"/>
      <c r="B132" s="37"/>
      <c r="C132" s="42"/>
      <c r="D132" s="43"/>
      <c r="E132" s="37"/>
      <c r="F132" s="37"/>
      <c r="G132" s="41"/>
      <c r="H132" s="37"/>
      <c r="I132" s="37"/>
      <c r="J132" s="37"/>
      <c r="K132" s="37"/>
    </row>
    <row r="133" spans="1:11" x14ac:dyDescent="0.25">
      <c r="A133" s="37"/>
      <c r="B133" s="37"/>
      <c r="C133" s="42"/>
      <c r="D133" s="43"/>
      <c r="E133" s="37"/>
      <c r="F133" s="37"/>
      <c r="G133" s="41"/>
      <c r="H133" s="37"/>
      <c r="I133" s="37"/>
      <c r="J133" s="37"/>
      <c r="K133" s="37"/>
    </row>
    <row r="134" spans="1:11" x14ac:dyDescent="0.25">
      <c r="A134" s="37"/>
      <c r="B134" s="37"/>
      <c r="C134" s="42"/>
      <c r="D134" s="43"/>
      <c r="E134" s="37"/>
      <c r="F134" s="37"/>
      <c r="G134" s="41"/>
      <c r="H134" s="37"/>
      <c r="I134" s="37"/>
      <c r="J134" s="37"/>
      <c r="K134" s="37"/>
    </row>
    <row r="135" spans="1:11" x14ac:dyDescent="0.25">
      <c r="A135" s="37"/>
      <c r="B135" s="37"/>
      <c r="C135" s="42"/>
      <c r="D135" s="43"/>
      <c r="E135" s="37"/>
      <c r="F135" s="37"/>
      <c r="G135" s="41"/>
      <c r="H135" s="37"/>
      <c r="I135" s="37"/>
      <c r="J135" s="37"/>
      <c r="K135" s="37"/>
    </row>
    <row r="136" spans="1:11" x14ac:dyDescent="0.25">
      <c r="A136" s="37"/>
      <c r="B136" s="37"/>
      <c r="C136" s="42"/>
      <c r="D136" s="43"/>
      <c r="E136" s="37"/>
      <c r="F136" s="37"/>
      <c r="G136" s="37"/>
      <c r="H136" s="37"/>
      <c r="I136" s="37"/>
      <c r="J136" s="37"/>
      <c r="K136" s="37"/>
    </row>
  </sheetData>
  <mergeCells count="2">
    <mergeCell ref="A3:B3"/>
    <mergeCell ref="A103:B10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N136"/>
  <sheetViews>
    <sheetView topLeftCell="A88" zoomScale="130" zoomScaleNormal="130" workbookViewId="0">
      <selection activeCell="B98" sqref="B98"/>
    </sheetView>
  </sheetViews>
  <sheetFormatPr defaultRowHeight="15.75" x14ac:dyDescent="0.25"/>
  <cols>
    <col min="1" max="1" width="6.85546875" style="32" customWidth="1"/>
    <col min="2" max="2" width="22.7109375" style="32" bestFit="1" customWidth="1"/>
    <col min="3" max="3" width="15" style="33" bestFit="1" customWidth="1"/>
    <col min="4" max="4" width="16" style="32" bestFit="1" customWidth="1"/>
    <col min="5" max="5" width="10.28515625" style="32" bestFit="1" customWidth="1"/>
    <col min="6" max="6" width="14.85546875" style="32" customWidth="1"/>
    <col min="7" max="7" width="14.42578125" style="32" customWidth="1"/>
    <col min="8" max="8" width="4.42578125" style="32" customWidth="1"/>
    <col min="9" max="9" width="8.42578125" style="32" customWidth="1"/>
    <col min="10" max="10" width="9.140625" style="32"/>
    <col min="11" max="11" width="9.85546875" style="32" bestFit="1" customWidth="1"/>
    <col min="12" max="16384" width="9.140625" style="32"/>
  </cols>
  <sheetData>
    <row r="1" spans="1:14" x14ac:dyDescent="0.25">
      <c r="A1" s="32" t="s">
        <v>29</v>
      </c>
    </row>
    <row r="3" spans="1:14" x14ac:dyDescent="0.25">
      <c r="A3" s="82" t="s">
        <v>22</v>
      </c>
      <c r="B3" s="83"/>
    </row>
    <row r="4" spans="1:14" x14ac:dyDescent="0.25">
      <c r="A4" s="44" t="s">
        <v>191</v>
      </c>
    </row>
    <row r="5" spans="1:14" x14ac:dyDescent="0.25">
      <c r="A5" s="45" t="s">
        <v>105</v>
      </c>
    </row>
    <row r="6" spans="1:14" x14ac:dyDescent="0.25">
      <c r="A6" s="45" t="s">
        <v>193</v>
      </c>
    </row>
    <row r="7" spans="1:14" x14ac:dyDescent="0.25">
      <c r="A7" s="8" t="s">
        <v>23</v>
      </c>
    </row>
    <row r="8" spans="1:14" x14ac:dyDescent="0.25">
      <c r="A8" s="7" t="s">
        <v>192</v>
      </c>
    </row>
    <row r="9" spans="1:14" x14ac:dyDescent="0.25">
      <c r="A9" s="7"/>
    </row>
    <row r="10" spans="1:14" x14ac:dyDescent="0.25">
      <c r="A10" s="8" t="s">
        <v>194</v>
      </c>
    </row>
    <row r="12" spans="1:14" s="36" customFormat="1" x14ac:dyDescent="0.25">
      <c r="A12" s="9" t="s">
        <v>92</v>
      </c>
      <c r="B12" s="9" t="s">
        <v>93</v>
      </c>
      <c r="C12" s="9" t="s">
        <v>94</v>
      </c>
      <c r="D12" s="9" t="s">
        <v>95</v>
      </c>
      <c r="E12" s="9" t="s">
        <v>96</v>
      </c>
      <c r="F12" s="9" t="s">
        <v>97</v>
      </c>
      <c r="G12" s="9" t="s">
        <v>98</v>
      </c>
      <c r="H12" s="34"/>
      <c r="I12" s="35"/>
      <c r="J12" s="35"/>
      <c r="K12" s="35"/>
      <c r="L12" s="35"/>
      <c r="M12" s="35"/>
    </row>
    <row r="13" spans="1:14" x14ac:dyDescent="0.25">
      <c r="A13" s="46">
        <v>144</v>
      </c>
      <c r="B13" s="47" t="s">
        <v>99</v>
      </c>
      <c r="C13" s="48" t="s">
        <v>100</v>
      </c>
      <c r="D13" s="48" t="s">
        <v>101</v>
      </c>
      <c r="E13" s="49">
        <v>3.1</v>
      </c>
      <c r="F13" s="51">
        <f>IF(OR(D13="költségtérítéses",E13&lt;2.5),160000," ")</f>
        <v>160000</v>
      </c>
      <c r="G13" s="51" t="str">
        <f>IF(AND(C13="nappali",D13="állami",E13&gt;3.5),ROUNDDOWN(E13,0)*15000,"")</f>
        <v/>
      </c>
      <c r="H13" s="37"/>
      <c r="J13" s="38"/>
      <c r="K13" s="38"/>
      <c r="L13" s="38"/>
      <c r="N13" s="38"/>
    </row>
    <row r="14" spans="1:14" x14ac:dyDescent="0.25">
      <c r="A14" s="46">
        <v>6</v>
      </c>
      <c r="B14" s="47" t="s">
        <v>102</v>
      </c>
      <c r="C14" s="48" t="s">
        <v>103</v>
      </c>
      <c r="D14" s="48" t="s">
        <v>104</v>
      </c>
      <c r="E14" s="49">
        <v>3.3</v>
      </c>
      <c r="F14" s="51" t="str">
        <f t="shared" ref="F14:F77" si="0">IF(OR(D14="költségtérítéses",E14&lt;2.5),160000," ")</f>
        <v xml:space="preserve"> </v>
      </c>
      <c r="G14" s="51" t="str">
        <f t="shared" ref="G14:G77" si="1">IF(AND(C14="nappali",D14="állami",E14&gt;3.5),ROUNDDOWN(E14,0)*15000,"")</f>
        <v/>
      </c>
      <c r="H14" s="37"/>
      <c r="J14" s="38"/>
      <c r="K14" s="38"/>
      <c r="L14" s="38"/>
      <c r="N14" s="38"/>
    </row>
    <row r="15" spans="1:14" x14ac:dyDescent="0.25">
      <c r="A15" s="46">
        <v>17</v>
      </c>
      <c r="B15" s="50" t="s">
        <v>106</v>
      </c>
      <c r="C15" s="48" t="s">
        <v>100</v>
      </c>
      <c r="D15" s="48" t="s">
        <v>101</v>
      </c>
      <c r="E15" s="49">
        <v>4.3</v>
      </c>
      <c r="F15" s="51">
        <f t="shared" si="0"/>
        <v>160000</v>
      </c>
      <c r="G15" s="51" t="str">
        <f t="shared" si="1"/>
        <v/>
      </c>
      <c r="H15" s="37"/>
      <c r="J15" s="38"/>
      <c r="K15" s="38"/>
      <c r="L15" s="38"/>
      <c r="N15" s="38"/>
    </row>
    <row r="16" spans="1:14" x14ac:dyDescent="0.25">
      <c r="A16" s="46">
        <v>23</v>
      </c>
      <c r="B16" s="50" t="s">
        <v>107</v>
      </c>
      <c r="C16" s="48" t="s">
        <v>103</v>
      </c>
      <c r="D16" s="48" t="s">
        <v>104</v>
      </c>
      <c r="E16" s="49">
        <v>2.9</v>
      </c>
      <c r="F16" s="51" t="str">
        <f t="shared" si="0"/>
        <v xml:space="preserve"> </v>
      </c>
      <c r="G16" s="51" t="str">
        <f t="shared" si="1"/>
        <v/>
      </c>
      <c r="H16" s="37"/>
      <c r="I16" s="38"/>
      <c r="J16" s="38"/>
      <c r="K16" s="38"/>
      <c r="L16" s="38"/>
      <c r="N16" s="38"/>
    </row>
    <row r="17" spans="1:13" x14ac:dyDescent="0.25">
      <c r="A17" s="46">
        <v>1</v>
      </c>
      <c r="B17" s="47" t="s">
        <v>108</v>
      </c>
      <c r="C17" s="48" t="s">
        <v>103</v>
      </c>
      <c r="D17" s="48" t="s">
        <v>101</v>
      </c>
      <c r="E17" s="49">
        <v>2.6</v>
      </c>
      <c r="F17" s="51">
        <f t="shared" si="0"/>
        <v>160000</v>
      </c>
      <c r="G17" s="51" t="str">
        <f t="shared" si="1"/>
        <v/>
      </c>
      <c r="H17" s="37"/>
      <c r="L17" s="38"/>
    </row>
    <row r="18" spans="1:13" x14ac:dyDescent="0.25">
      <c r="A18" s="46">
        <v>52</v>
      </c>
      <c r="B18" s="47" t="s">
        <v>109</v>
      </c>
      <c r="C18" s="48" t="s">
        <v>100</v>
      </c>
      <c r="D18" s="48" t="s">
        <v>104</v>
      </c>
      <c r="E18" s="49">
        <v>3.6</v>
      </c>
      <c r="F18" s="51" t="str">
        <f t="shared" si="0"/>
        <v xml:space="preserve"> </v>
      </c>
      <c r="G18" s="51" t="str">
        <f t="shared" si="1"/>
        <v/>
      </c>
      <c r="H18" s="37"/>
      <c r="K18" s="38"/>
      <c r="L18" s="38"/>
      <c r="M18" s="38"/>
    </row>
    <row r="19" spans="1:13" x14ac:dyDescent="0.25">
      <c r="A19" s="46">
        <v>77</v>
      </c>
      <c r="B19" s="47" t="s">
        <v>110</v>
      </c>
      <c r="C19" s="48" t="s">
        <v>103</v>
      </c>
      <c r="D19" s="48" t="s">
        <v>101</v>
      </c>
      <c r="E19" s="49">
        <v>2.5</v>
      </c>
      <c r="F19" s="51">
        <f t="shared" si="0"/>
        <v>160000</v>
      </c>
      <c r="G19" s="51" t="str">
        <f t="shared" si="1"/>
        <v/>
      </c>
      <c r="H19" s="37"/>
      <c r="K19" s="38"/>
      <c r="L19" s="38"/>
      <c r="M19" s="38"/>
    </row>
    <row r="20" spans="1:13" x14ac:dyDescent="0.25">
      <c r="A20" s="46">
        <v>11</v>
      </c>
      <c r="B20" s="47" t="s">
        <v>111</v>
      </c>
      <c r="C20" s="48" t="s">
        <v>103</v>
      </c>
      <c r="D20" s="48" t="s">
        <v>104</v>
      </c>
      <c r="E20" s="49">
        <v>2.36</v>
      </c>
      <c r="F20" s="51">
        <f t="shared" si="0"/>
        <v>160000</v>
      </c>
      <c r="G20" s="51" t="str">
        <f t="shared" si="1"/>
        <v/>
      </c>
      <c r="H20" s="37"/>
      <c r="K20" s="38"/>
      <c r="L20" s="38"/>
      <c r="M20" s="38"/>
    </row>
    <row r="21" spans="1:13" x14ac:dyDescent="0.25">
      <c r="A21" s="46">
        <v>24</v>
      </c>
      <c r="B21" s="47" t="s">
        <v>112</v>
      </c>
      <c r="C21" s="48" t="s">
        <v>103</v>
      </c>
      <c r="D21" s="48" t="s">
        <v>104</v>
      </c>
      <c r="E21" s="49">
        <v>3.1</v>
      </c>
      <c r="F21" s="51" t="str">
        <f t="shared" si="0"/>
        <v xml:space="preserve"> </v>
      </c>
      <c r="G21" s="51" t="str">
        <f t="shared" si="1"/>
        <v/>
      </c>
      <c r="H21" s="37"/>
      <c r="K21" s="38"/>
      <c r="L21" s="38"/>
    </row>
    <row r="22" spans="1:13" x14ac:dyDescent="0.25">
      <c r="A22" s="46">
        <v>26</v>
      </c>
      <c r="B22" s="50" t="s">
        <v>113</v>
      </c>
      <c r="C22" s="48" t="s">
        <v>100</v>
      </c>
      <c r="D22" s="48" t="s">
        <v>101</v>
      </c>
      <c r="E22" s="49">
        <v>4.5</v>
      </c>
      <c r="F22" s="51">
        <f t="shared" si="0"/>
        <v>160000</v>
      </c>
      <c r="G22" s="51" t="str">
        <f t="shared" si="1"/>
        <v/>
      </c>
      <c r="H22" s="37"/>
    </row>
    <row r="23" spans="1:13" x14ac:dyDescent="0.25">
      <c r="A23" s="46">
        <v>123</v>
      </c>
      <c r="B23" s="47" t="s">
        <v>114</v>
      </c>
      <c r="C23" s="48" t="s">
        <v>103</v>
      </c>
      <c r="D23" s="48" t="s">
        <v>104</v>
      </c>
      <c r="E23" s="49">
        <v>4.2</v>
      </c>
      <c r="F23" s="51" t="str">
        <f t="shared" si="0"/>
        <v xml:space="preserve"> </v>
      </c>
      <c r="G23" s="51">
        <f t="shared" si="1"/>
        <v>60000</v>
      </c>
      <c r="H23" s="37"/>
    </row>
    <row r="24" spans="1:13" x14ac:dyDescent="0.25">
      <c r="A24" s="46">
        <v>14</v>
      </c>
      <c r="B24" s="47" t="s">
        <v>115</v>
      </c>
      <c r="C24" s="48" t="s">
        <v>103</v>
      </c>
      <c r="D24" s="48" t="s">
        <v>104</v>
      </c>
      <c r="E24" s="49">
        <v>2.9</v>
      </c>
      <c r="F24" s="51" t="str">
        <f t="shared" si="0"/>
        <v xml:space="preserve"> </v>
      </c>
      <c r="G24" s="51" t="str">
        <f t="shared" si="1"/>
        <v/>
      </c>
      <c r="H24" s="37"/>
    </row>
    <row r="25" spans="1:13" x14ac:dyDescent="0.25">
      <c r="A25" s="46">
        <v>15</v>
      </c>
      <c r="B25" s="47" t="s">
        <v>116</v>
      </c>
      <c r="C25" s="48" t="s">
        <v>103</v>
      </c>
      <c r="D25" s="48" t="s">
        <v>104</v>
      </c>
      <c r="E25" s="49">
        <v>1.6</v>
      </c>
      <c r="F25" s="51">
        <f t="shared" si="0"/>
        <v>160000</v>
      </c>
      <c r="G25" s="51" t="str">
        <f t="shared" si="1"/>
        <v/>
      </c>
      <c r="H25" s="37"/>
    </row>
    <row r="26" spans="1:13" x14ac:dyDescent="0.25">
      <c r="A26" s="46">
        <v>102</v>
      </c>
      <c r="B26" s="47" t="s">
        <v>117</v>
      </c>
      <c r="C26" s="48" t="s">
        <v>100</v>
      </c>
      <c r="D26" s="48" t="s">
        <v>101</v>
      </c>
      <c r="E26" s="49">
        <v>2.2000000000000002</v>
      </c>
      <c r="F26" s="51">
        <f t="shared" si="0"/>
        <v>160000</v>
      </c>
      <c r="G26" s="51" t="str">
        <f t="shared" si="1"/>
        <v/>
      </c>
      <c r="H26" s="37"/>
      <c r="I26" s="37"/>
      <c r="J26" s="37"/>
      <c r="K26" s="37"/>
      <c r="L26" s="38"/>
      <c r="M26" s="38"/>
    </row>
    <row r="27" spans="1:13" x14ac:dyDescent="0.25">
      <c r="A27" s="46">
        <v>20</v>
      </c>
      <c r="B27" s="47" t="s">
        <v>118</v>
      </c>
      <c r="C27" s="48" t="s">
        <v>103</v>
      </c>
      <c r="D27" s="48" t="s">
        <v>104</v>
      </c>
      <c r="E27" s="49">
        <v>2.2999999999999998</v>
      </c>
      <c r="F27" s="51">
        <f t="shared" si="0"/>
        <v>160000</v>
      </c>
      <c r="G27" s="51" t="str">
        <f t="shared" si="1"/>
        <v/>
      </c>
      <c r="H27" s="37"/>
      <c r="L27" s="38"/>
      <c r="M27" s="38"/>
    </row>
    <row r="28" spans="1:13" x14ac:dyDescent="0.25">
      <c r="A28" s="46">
        <v>21</v>
      </c>
      <c r="B28" s="47" t="s">
        <v>119</v>
      </c>
      <c r="C28" s="48" t="s">
        <v>103</v>
      </c>
      <c r="D28" s="48" t="s">
        <v>104</v>
      </c>
      <c r="E28" s="49">
        <v>4.7</v>
      </c>
      <c r="F28" s="51" t="str">
        <f t="shared" si="0"/>
        <v xml:space="preserve"> </v>
      </c>
      <c r="G28" s="51">
        <f t="shared" si="1"/>
        <v>60000</v>
      </c>
      <c r="H28" s="37"/>
    </row>
    <row r="29" spans="1:13" x14ac:dyDescent="0.25">
      <c r="A29" s="46">
        <v>22</v>
      </c>
      <c r="B29" s="47" t="s">
        <v>120</v>
      </c>
      <c r="C29" s="48" t="s">
        <v>103</v>
      </c>
      <c r="D29" s="48" t="s">
        <v>101</v>
      </c>
      <c r="E29" s="49">
        <v>2.6</v>
      </c>
      <c r="F29" s="51">
        <f t="shared" si="0"/>
        <v>160000</v>
      </c>
      <c r="G29" s="51" t="str">
        <f t="shared" si="1"/>
        <v/>
      </c>
      <c r="H29" s="37"/>
      <c r="I29" s="37"/>
      <c r="J29" s="37"/>
      <c r="K29" s="37"/>
    </row>
    <row r="30" spans="1:13" x14ac:dyDescent="0.25">
      <c r="A30" s="46">
        <v>25</v>
      </c>
      <c r="B30" s="47" t="s">
        <v>121</v>
      </c>
      <c r="C30" s="48" t="s">
        <v>100</v>
      </c>
      <c r="D30" s="48" t="s">
        <v>101</v>
      </c>
      <c r="E30" s="49">
        <v>3.7</v>
      </c>
      <c r="F30" s="51">
        <f t="shared" si="0"/>
        <v>160000</v>
      </c>
      <c r="G30" s="51" t="str">
        <f t="shared" si="1"/>
        <v/>
      </c>
      <c r="H30" s="37"/>
      <c r="I30" s="37"/>
      <c r="J30" s="37"/>
      <c r="K30" s="37"/>
    </row>
    <row r="31" spans="1:13" x14ac:dyDescent="0.25">
      <c r="A31" s="46">
        <v>27</v>
      </c>
      <c r="B31" s="50" t="s">
        <v>122</v>
      </c>
      <c r="C31" s="48" t="s">
        <v>103</v>
      </c>
      <c r="D31" s="48" t="s">
        <v>101</v>
      </c>
      <c r="E31" s="49">
        <v>3.1</v>
      </c>
      <c r="F31" s="51">
        <f t="shared" si="0"/>
        <v>160000</v>
      </c>
      <c r="G31" s="51" t="str">
        <f t="shared" si="1"/>
        <v/>
      </c>
      <c r="H31" s="37"/>
      <c r="I31" s="37"/>
      <c r="J31" s="37"/>
      <c r="K31" s="37"/>
    </row>
    <row r="32" spans="1:13" x14ac:dyDescent="0.25">
      <c r="A32" s="46">
        <v>28</v>
      </c>
      <c r="B32" s="47" t="s">
        <v>123</v>
      </c>
      <c r="C32" s="48" t="s">
        <v>103</v>
      </c>
      <c r="D32" s="48" t="s">
        <v>104</v>
      </c>
      <c r="E32" s="49">
        <v>2.2000000000000002</v>
      </c>
      <c r="F32" s="51">
        <f t="shared" si="0"/>
        <v>160000</v>
      </c>
      <c r="G32" s="51" t="str">
        <f t="shared" si="1"/>
        <v/>
      </c>
      <c r="H32" s="37"/>
      <c r="I32" s="37"/>
      <c r="J32" s="37"/>
      <c r="K32" s="37"/>
    </row>
    <row r="33" spans="1:11" x14ac:dyDescent="0.25">
      <c r="A33" s="46">
        <v>111</v>
      </c>
      <c r="B33" s="47" t="s">
        <v>124</v>
      </c>
      <c r="C33" s="48" t="s">
        <v>103</v>
      </c>
      <c r="D33" s="48" t="s">
        <v>104</v>
      </c>
      <c r="E33" s="49">
        <v>4.0999999999999996</v>
      </c>
      <c r="F33" s="51" t="str">
        <f t="shared" si="0"/>
        <v xml:space="preserve"> </v>
      </c>
      <c r="G33" s="51">
        <f t="shared" si="1"/>
        <v>60000</v>
      </c>
      <c r="H33" s="37"/>
      <c r="I33" s="37"/>
      <c r="J33" s="37"/>
      <c r="K33" s="37"/>
    </row>
    <row r="34" spans="1:11" x14ac:dyDescent="0.25">
      <c r="A34" s="46">
        <v>35</v>
      </c>
      <c r="B34" s="47" t="s">
        <v>125</v>
      </c>
      <c r="C34" s="48" t="s">
        <v>100</v>
      </c>
      <c r="D34" s="48" t="s">
        <v>101</v>
      </c>
      <c r="E34" s="49">
        <v>4.9000000000000004</v>
      </c>
      <c r="F34" s="51">
        <f t="shared" si="0"/>
        <v>160000</v>
      </c>
      <c r="G34" s="51" t="str">
        <f t="shared" si="1"/>
        <v/>
      </c>
      <c r="H34" s="37"/>
      <c r="I34" s="37"/>
      <c r="J34" s="37"/>
      <c r="K34" s="37"/>
    </row>
    <row r="35" spans="1:11" x14ac:dyDescent="0.25">
      <c r="A35" s="46">
        <v>36</v>
      </c>
      <c r="B35" s="47" t="s">
        <v>126</v>
      </c>
      <c r="C35" s="48" t="s">
        <v>103</v>
      </c>
      <c r="D35" s="48" t="s">
        <v>104</v>
      </c>
      <c r="E35" s="49">
        <v>4.5199999999999996</v>
      </c>
      <c r="F35" s="51" t="str">
        <f t="shared" si="0"/>
        <v xml:space="preserve"> </v>
      </c>
      <c r="G35" s="51">
        <f t="shared" si="1"/>
        <v>60000</v>
      </c>
      <c r="H35" s="37"/>
      <c r="I35" s="37"/>
      <c r="J35" s="37"/>
      <c r="K35" s="37"/>
    </row>
    <row r="36" spans="1:11" x14ac:dyDescent="0.25">
      <c r="A36" s="46">
        <v>40</v>
      </c>
      <c r="B36" s="47" t="s">
        <v>127</v>
      </c>
      <c r="C36" s="48" t="s">
        <v>103</v>
      </c>
      <c r="D36" s="48" t="s">
        <v>104</v>
      </c>
      <c r="E36" s="49">
        <v>2.9</v>
      </c>
      <c r="F36" s="51" t="str">
        <f t="shared" si="0"/>
        <v xml:space="preserve"> </v>
      </c>
      <c r="G36" s="51" t="str">
        <f t="shared" si="1"/>
        <v/>
      </c>
      <c r="H36" s="37"/>
      <c r="I36" s="37"/>
      <c r="J36" s="37"/>
      <c r="K36" s="37"/>
    </row>
    <row r="37" spans="1:11" x14ac:dyDescent="0.25">
      <c r="A37" s="46">
        <v>12</v>
      </c>
      <c r="B37" s="47" t="s">
        <v>128</v>
      </c>
      <c r="C37" s="48" t="s">
        <v>103</v>
      </c>
      <c r="D37" s="48" t="s">
        <v>104</v>
      </c>
      <c r="E37" s="49">
        <v>3.6</v>
      </c>
      <c r="F37" s="51" t="str">
        <f t="shared" si="0"/>
        <v xml:space="preserve"> </v>
      </c>
      <c r="G37" s="51">
        <f t="shared" si="1"/>
        <v>45000</v>
      </c>
      <c r="H37" s="37"/>
      <c r="I37" s="37"/>
      <c r="J37" s="37"/>
      <c r="K37" s="37"/>
    </row>
    <row r="38" spans="1:11" x14ac:dyDescent="0.25">
      <c r="A38" s="46">
        <v>62</v>
      </c>
      <c r="B38" s="47" t="s">
        <v>129</v>
      </c>
      <c r="C38" s="48" t="s">
        <v>100</v>
      </c>
      <c r="D38" s="48" t="s">
        <v>101</v>
      </c>
      <c r="E38" s="49">
        <v>2.2999999999999998</v>
      </c>
      <c r="F38" s="51">
        <f t="shared" si="0"/>
        <v>160000</v>
      </c>
      <c r="G38" s="51" t="str">
        <f t="shared" si="1"/>
        <v/>
      </c>
      <c r="H38" s="37"/>
      <c r="I38" s="37"/>
      <c r="J38" s="37"/>
      <c r="K38" s="37"/>
    </row>
    <row r="39" spans="1:11" x14ac:dyDescent="0.25">
      <c r="A39" s="46">
        <v>45</v>
      </c>
      <c r="B39" s="47" t="s">
        <v>130</v>
      </c>
      <c r="C39" s="48" t="s">
        <v>103</v>
      </c>
      <c r="D39" s="48" t="s">
        <v>104</v>
      </c>
      <c r="E39" s="49">
        <v>2.5</v>
      </c>
      <c r="F39" s="51" t="str">
        <f t="shared" si="0"/>
        <v xml:space="preserve"> </v>
      </c>
      <c r="G39" s="51" t="str">
        <f t="shared" si="1"/>
        <v/>
      </c>
      <c r="H39" s="37"/>
      <c r="I39" s="37"/>
      <c r="J39" s="37"/>
      <c r="K39" s="37"/>
    </row>
    <row r="40" spans="1:11" x14ac:dyDescent="0.25">
      <c r="A40" s="46">
        <v>48</v>
      </c>
      <c r="B40" s="47" t="s">
        <v>131</v>
      </c>
      <c r="C40" s="48" t="s">
        <v>100</v>
      </c>
      <c r="D40" s="48" t="s">
        <v>101</v>
      </c>
      <c r="E40" s="49">
        <v>4.2</v>
      </c>
      <c r="F40" s="51">
        <f t="shared" si="0"/>
        <v>160000</v>
      </c>
      <c r="G40" s="51" t="str">
        <f t="shared" si="1"/>
        <v/>
      </c>
      <c r="H40" s="37"/>
      <c r="I40" s="37"/>
      <c r="J40" s="37"/>
      <c r="K40" s="37"/>
    </row>
    <row r="41" spans="1:11" x14ac:dyDescent="0.25">
      <c r="A41" s="46">
        <v>49</v>
      </c>
      <c r="B41" s="47" t="s">
        <v>132</v>
      </c>
      <c r="C41" s="48" t="s">
        <v>103</v>
      </c>
      <c r="D41" s="48" t="s">
        <v>104</v>
      </c>
      <c r="E41" s="49">
        <v>3.2</v>
      </c>
      <c r="F41" s="51" t="str">
        <f t="shared" si="0"/>
        <v xml:space="preserve"> </v>
      </c>
      <c r="G41" s="51" t="str">
        <f t="shared" si="1"/>
        <v/>
      </c>
      <c r="H41" s="37"/>
      <c r="I41" s="37"/>
      <c r="J41" s="37"/>
      <c r="K41" s="37"/>
    </row>
    <row r="42" spans="1:11" x14ac:dyDescent="0.25">
      <c r="A42" s="46">
        <v>88</v>
      </c>
      <c r="B42" s="47" t="s">
        <v>133</v>
      </c>
      <c r="C42" s="48" t="s">
        <v>103</v>
      </c>
      <c r="D42" s="48" t="s">
        <v>101</v>
      </c>
      <c r="E42" s="49">
        <v>3.6</v>
      </c>
      <c r="F42" s="51">
        <f t="shared" si="0"/>
        <v>160000</v>
      </c>
      <c r="G42" s="51" t="str">
        <f t="shared" si="1"/>
        <v/>
      </c>
      <c r="H42" s="37"/>
      <c r="I42" s="37"/>
      <c r="J42" s="37"/>
      <c r="K42" s="37"/>
    </row>
    <row r="43" spans="1:11" x14ac:dyDescent="0.25">
      <c r="A43" s="46">
        <v>50</v>
      </c>
      <c r="B43" s="47" t="s">
        <v>134</v>
      </c>
      <c r="C43" s="48" t="s">
        <v>100</v>
      </c>
      <c r="D43" s="48" t="s">
        <v>104</v>
      </c>
      <c r="E43" s="49">
        <v>1.6</v>
      </c>
      <c r="F43" s="51">
        <f t="shared" si="0"/>
        <v>160000</v>
      </c>
      <c r="G43" s="51" t="str">
        <f t="shared" si="1"/>
        <v/>
      </c>
      <c r="H43" s="37"/>
      <c r="I43" s="37"/>
      <c r="J43" s="37"/>
      <c r="K43" s="37"/>
    </row>
    <row r="44" spans="1:11" x14ac:dyDescent="0.25">
      <c r="A44" s="46">
        <v>56</v>
      </c>
      <c r="B44" s="47" t="s">
        <v>135</v>
      </c>
      <c r="C44" s="48" t="s">
        <v>103</v>
      </c>
      <c r="D44" s="48" t="s">
        <v>101</v>
      </c>
      <c r="E44" s="49">
        <v>2.8</v>
      </c>
      <c r="F44" s="51">
        <f t="shared" si="0"/>
        <v>160000</v>
      </c>
      <c r="G44" s="51" t="str">
        <f t="shared" si="1"/>
        <v/>
      </c>
      <c r="H44" s="37"/>
      <c r="I44" s="37"/>
      <c r="J44" s="37"/>
      <c r="K44" s="37"/>
    </row>
    <row r="45" spans="1:11" x14ac:dyDescent="0.25">
      <c r="A45" s="46">
        <v>54</v>
      </c>
      <c r="B45" s="47" t="s">
        <v>136</v>
      </c>
      <c r="C45" s="48" t="s">
        <v>103</v>
      </c>
      <c r="D45" s="48" t="s">
        <v>104</v>
      </c>
      <c r="E45" s="49">
        <v>4.2</v>
      </c>
      <c r="F45" s="51" t="str">
        <f t="shared" si="0"/>
        <v xml:space="preserve"> </v>
      </c>
      <c r="G45" s="51">
        <f t="shared" si="1"/>
        <v>60000</v>
      </c>
      <c r="H45" s="37"/>
      <c r="I45" s="37"/>
      <c r="J45" s="37"/>
      <c r="K45" s="37"/>
    </row>
    <row r="46" spans="1:11" x14ac:dyDescent="0.25">
      <c r="A46" s="46">
        <v>5</v>
      </c>
      <c r="B46" s="47" t="s">
        <v>137</v>
      </c>
      <c r="C46" s="48" t="s">
        <v>103</v>
      </c>
      <c r="D46" s="48" t="s">
        <v>104</v>
      </c>
      <c r="E46" s="49">
        <v>2.4</v>
      </c>
      <c r="F46" s="51">
        <f t="shared" si="0"/>
        <v>160000</v>
      </c>
      <c r="G46" s="51" t="str">
        <f t="shared" si="1"/>
        <v/>
      </c>
      <c r="H46" s="37"/>
      <c r="I46" s="37"/>
      <c r="J46" s="37"/>
      <c r="K46" s="37"/>
    </row>
    <row r="47" spans="1:11" x14ac:dyDescent="0.25">
      <c r="A47" s="46">
        <v>61</v>
      </c>
      <c r="B47" s="47" t="s">
        <v>138</v>
      </c>
      <c r="C47" s="48" t="s">
        <v>100</v>
      </c>
      <c r="D47" s="48" t="s">
        <v>101</v>
      </c>
      <c r="E47" s="49">
        <v>4.7</v>
      </c>
      <c r="F47" s="51">
        <f t="shared" si="0"/>
        <v>160000</v>
      </c>
      <c r="G47" s="51" t="str">
        <f t="shared" si="1"/>
        <v/>
      </c>
      <c r="H47" s="37"/>
      <c r="I47" s="37"/>
      <c r="J47" s="37"/>
      <c r="K47" s="37"/>
    </row>
    <row r="48" spans="1:11" x14ac:dyDescent="0.25">
      <c r="A48" s="46">
        <v>154</v>
      </c>
      <c r="B48" s="47" t="s">
        <v>139</v>
      </c>
      <c r="C48" s="48" t="s">
        <v>103</v>
      </c>
      <c r="D48" s="48" t="s">
        <v>104</v>
      </c>
      <c r="E48" s="49">
        <v>2.2000000000000002</v>
      </c>
      <c r="F48" s="51">
        <f t="shared" si="0"/>
        <v>160000</v>
      </c>
      <c r="G48" s="51" t="str">
        <f t="shared" si="1"/>
        <v/>
      </c>
      <c r="H48" s="37"/>
      <c r="I48" s="37"/>
      <c r="J48" s="37"/>
      <c r="K48" s="37"/>
    </row>
    <row r="49" spans="1:11" x14ac:dyDescent="0.25">
      <c r="A49" s="46">
        <v>65</v>
      </c>
      <c r="B49" s="47" t="s">
        <v>139</v>
      </c>
      <c r="C49" s="48" t="s">
        <v>103</v>
      </c>
      <c r="D49" s="48" t="s">
        <v>104</v>
      </c>
      <c r="E49" s="49">
        <v>3.1</v>
      </c>
      <c r="F49" s="51" t="str">
        <f t="shared" si="0"/>
        <v xml:space="preserve"> </v>
      </c>
      <c r="G49" s="51" t="str">
        <f t="shared" si="1"/>
        <v/>
      </c>
      <c r="H49" s="37"/>
      <c r="I49" s="37"/>
      <c r="J49" s="37"/>
      <c r="K49" s="37"/>
    </row>
    <row r="50" spans="1:11" x14ac:dyDescent="0.25">
      <c r="A50" s="46">
        <v>31</v>
      </c>
      <c r="B50" s="47" t="s">
        <v>140</v>
      </c>
      <c r="C50" s="48" t="s">
        <v>103</v>
      </c>
      <c r="D50" s="48" t="s">
        <v>104</v>
      </c>
      <c r="E50" s="49">
        <v>2.6</v>
      </c>
      <c r="F50" s="51" t="str">
        <f t="shared" si="0"/>
        <v xml:space="preserve"> </v>
      </c>
      <c r="G50" s="51" t="str">
        <f t="shared" si="1"/>
        <v/>
      </c>
      <c r="H50" s="37"/>
      <c r="I50" s="37"/>
      <c r="J50" s="37"/>
      <c r="K50" s="37"/>
    </row>
    <row r="51" spans="1:11" x14ac:dyDescent="0.25">
      <c r="A51" s="46">
        <v>33</v>
      </c>
      <c r="B51" s="50" t="s">
        <v>141</v>
      </c>
      <c r="C51" s="48" t="s">
        <v>100</v>
      </c>
      <c r="D51" s="48" t="s">
        <v>101</v>
      </c>
      <c r="E51" s="49">
        <v>3.6</v>
      </c>
      <c r="F51" s="51">
        <f t="shared" si="0"/>
        <v>160000</v>
      </c>
      <c r="G51" s="51" t="str">
        <f t="shared" si="1"/>
        <v/>
      </c>
      <c r="H51" s="37"/>
      <c r="I51" s="37"/>
      <c r="J51" s="37"/>
      <c r="K51" s="37"/>
    </row>
    <row r="52" spans="1:11" x14ac:dyDescent="0.25">
      <c r="A52" s="46">
        <v>72</v>
      </c>
      <c r="B52" s="47" t="s">
        <v>142</v>
      </c>
      <c r="C52" s="48" t="s">
        <v>103</v>
      </c>
      <c r="D52" s="48" t="s">
        <v>104</v>
      </c>
      <c r="E52" s="49">
        <v>2.6</v>
      </c>
      <c r="F52" s="51" t="str">
        <f t="shared" si="0"/>
        <v xml:space="preserve"> </v>
      </c>
      <c r="G52" s="51" t="str">
        <f t="shared" si="1"/>
        <v/>
      </c>
      <c r="H52" s="37"/>
      <c r="I52" s="37"/>
      <c r="J52" s="37"/>
      <c r="K52" s="37"/>
    </row>
    <row r="53" spans="1:11" x14ac:dyDescent="0.25">
      <c r="A53" s="46">
        <v>131</v>
      </c>
      <c r="B53" s="47" t="s">
        <v>143</v>
      </c>
      <c r="C53" s="48" t="s">
        <v>103</v>
      </c>
      <c r="D53" s="48" t="s">
        <v>104</v>
      </c>
      <c r="E53" s="49">
        <v>4.8</v>
      </c>
      <c r="F53" s="51" t="str">
        <f t="shared" si="0"/>
        <v xml:space="preserve"> </v>
      </c>
      <c r="G53" s="51">
        <f t="shared" si="1"/>
        <v>60000</v>
      </c>
      <c r="H53" s="37"/>
      <c r="I53" s="37"/>
      <c r="J53" s="37"/>
      <c r="K53" s="37"/>
    </row>
    <row r="54" spans="1:11" x14ac:dyDescent="0.25">
      <c r="A54" s="46">
        <v>75</v>
      </c>
      <c r="B54" s="47" t="s">
        <v>144</v>
      </c>
      <c r="C54" s="48" t="s">
        <v>103</v>
      </c>
      <c r="D54" s="48" t="s">
        <v>101</v>
      </c>
      <c r="E54" s="49">
        <v>3.6</v>
      </c>
      <c r="F54" s="51">
        <f t="shared" si="0"/>
        <v>160000</v>
      </c>
      <c r="G54" s="51" t="str">
        <f t="shared" si="1"/>
        <v/>
      </c>
      <c r="H54" s="37"/>
      <c r="I54" s="37"/>
      <c r="J54" s="37"/>
      <c r="K54" s="37"/>
    </row>
    <row r="55" spans="1:11" x14ac:dyDescent="0.25">
      <c r="A55" s="46">
        <v>64</v>
      </c>
      <c r="B55" s="47" t="s">
        <v>145</v>
      </c>
      <c r="C55" s="48" t="s">
        <v>100</v>
      </c>
      <c r="D55" s="48" t="s">
        <v>101</v>
      </c>
      <c r="E55" s="49">
        <v>3.2</v>
      </c>
      <c r="F55" s="51">
        <f t="shared" si="0"/>
        <v>160000</v>
      </c>
      <c r="G55" s="51" t="str">
        <f t="shared" si="1"/>
        <v/>
      </c>
      <c r="H55" s="37"/>
      <c r="I55" s="37"/>
      <c r="J55" s="37"/>
      <c r="K55" s="37"/>
    </row>
    <row r="56" spans="1:11" x14ac:dyDescent="0.25">
      <c r="A56" s="46">
        <v>13</v>
      </c>
      <c r="B56" s="47" t="s">
        <v>146</v>
      </c>
      <c r="C56" s="48" t="s">
        <v>103</v>
      </c>
      <c r="D56" s="48" t="s">
        <v>101</v>
      </c>
      <c r="E56" s="49">
        <v>2.8</v>
      </c>
      <c r="F56" s="51">
        <f t="shared" si="0"/>
        <v>160000</v>
      </c>
      <c r="G56" s="51" t="str">
        <f t="shared" si="1"/>
        <v/>
      </c>
      <c r="H56" s="37"/>
      <c r="I56" s="37"/>
      <c r="J56" s="37"/>
      <c r="K56" s="37"/>
    </row>
    <row r="57" spans="1:11" x14ac:dyDescent="0.25">
      <c r="A57" s="46">
        <v>78</v>
      </c>
      <c r="B57" s="47" t="s">
        <v>147</v>
      </c>
      <c r="C57" s="48" t="s">
        <v>103</v>
      </c>
      <c r="D57" s="48" t="s">
        <v>104</v>
      </c>
      <c r="E57" s="49">
        <v>2.6</v>
      </c>
      <c r="F57" s="51" t="str">
        <f t="shared" si="0"/>
        <v xml:space="preserve"> </v>
      </c>
      <c r="G57" s="51" t="str">
        <f t="shared" si="1"/>
        <v/>
      </c>
      <c r="H57" s="37"/>
      <c r="I57" s="37"/>
      <c r="J57" s="37"/>
      <c r="K57" s="37"/>
    </row>
    <row r="58" spans="1:11" x14ac:dyDescent="0.25">
      <c r="A58" s="46">
        <v>80</v>
      </c>
      <c r="B58" s="47" t="s">
        <v>148</v>
      </c>
      <c r="C58" s="48" t="s">
        <v>103</v>
      </c>
      <c r="D58" s="48" t="s">
        <v>104</v>
      </c>
      <c r="E58" s="49">
        <v>4</v>
      </c>
      <c r="F58" s="51" t="str">
        <f t="shared" si="0"/>
        <v xml:space="preserve"> </v>
      </c>
      <c r="G58" s="51">
        <f t="shared" si="1"/>
        <v>60000</v>
      </c>
      <c r="H58" s="37"/>
      <c r="I58" s="37"/>
      <c r="J58" s="37"/>
      <c r="K58" s="37"/>
    </row>
    <row r="59" spans="1:11" x14ac:dyDescent="0.25">
      <c r="A59" s="46">
        <v>29</v>
      </c>
      <c r="B59" s="47" t="s">
        <v>149</v>
      </c>
      <c r="C59" s="48" t="s">
        <v>100</v>
      </c>
      <c r="D59" s="48" t="s">
        <v>101</v>
      </c>
      <c r="E59" s="49">
        <v>2.1</v>
      </c>
      <c r="F59" s="51">
        <f t="shared" si="0"/>
        <v>160000</v>
      </c>
      <c r="G59" s="51" t="str">
        <f t="shared" si="1"/>
        <v/>
      </c>
      <c r="H59" s="37"/>
      <c r="I59" s="37"/>
      <c r="J59" s="37"/>
      <c r="K59" s="37"/>
    </row>
    <row r="60" spans="1:11" x14ac:dyDescent="0.25">
      <c r="A60" s="46">
        <v>192</v>
      </c>
      <c r="B60" s="47" t="s">
        <v>150</v>
      </c>
      <c r="C60" s="48" t="s">
        <v>103</v>
      </c>
      <c r="D60" s="48" t="s">
        <v>104</v>
      </c>
      <c r="E60" s="49">
        <v>3.6</v>
      </c>
      <c r="F60" s="51" t="str">
        <f t="shared" si="0"/>
        <v xml:space="preserve"> </v>
      </c>
      <c r="G60" s="51">
        <f t="shared" si="1"/>
        <v>45000</v>
      </c>
      <c r="H60" s="37"/>
      <c r="I60" s="37"/>
      <c r="J60" s="37"/>
      <c r="K60" s="37"/>
    </row>
    <row r="61" spans="1:11" x14ac:dyDescent="0.25">
      <c r="A61" s="46">
        <v>82</v>
      </c>
      <c r="B61" s="47" t="s">
        <v>151</v>
      </c>
      <c r="C61" s="48" t="s">
        <v>103</v>
      </c>
      <c r="D61" s="48" t="s">
        <v>104</v>
      </c>
      <c r="E61" s="49">
        <v>3.5</v>
      </c>
      <c r="F61" s="51" t="str">
        <f t="shared" si="0"/>
        <v xml:space="preserve"> </v>
      </c>
      <c r="G61" s="51" t="str">
        <f t="shared" si="1"/>
        <v/>
      </c>
      <c r="H61" s="37"/>
      <c r="I61" s="37"/>
      <c r="J61" s="37"/>
      <c r="K61" s="37"/>
    </row>
    <row r="62" spans="1:11" x14ac:dyDescent="0.25">
      <c r="A62" s="46">
        <v>83</v>
      </c>
      <c r="B62" s="47" t="s">
        <v>152</v>
      </c>
      <c r="C62" s="48" t="s">
        <v>103</v>
      </c>
      <c r="D62" s="48" t="s">
        <v>104</v>
      </c>
      <c r="E62" s="49">
        <v>2.4</v>
      </c>
      <c r="F62" s="51">
        <f t="shared" si="0"/>
        <v>160000</v>
      </c>
      <c r="G62" s="51" t="str">
        <f t="shared" si="1"/>
        <v/>
      </c>
      <c r="H62" s="37"/>
      <c r="I62" s="37"/>
      <c r="J62" s="37"/>
      <c r="K62" s="37"/>
    </row>
    <row r="63" spans="1:11" x14ac:dyDescent="0.25">
      <c r="A63" s="46">
        <v>97</v>
      </c>
      <c r="B63" s="47" t="s">
        <v>153</v>
      </c>
      <c r="C63" s="48" t="s">
        <v>100</v>
      </c>
      <c r="D63" s="48" t="s">
        <v>101</v>
      </c>
      <c r="E63" s="49">
        <v>3.3</v>
      </c>
      <c r="F63" s="51">
        <f t="shared" si="0"/>
        <v>160000</v>
      </c>
      <c r="G63" s="51" t="str">
        <f t="shared" si="1"/>
        <v/>
      </c>
      <c r="H63" s="37"/>
      <c r="I63" s="37"/>
      <c r="J63" s="37"/>
      <c r="K63" s="37"/>
    </row>
    <row r="64" spans="1:11" x14ac:dyDescent="0.25">
      <c r="A64" s="46">
        <v>84</v>
      </c>
      <c r="B64" s="47" t="s">
        <v>154</v>
      </c>
      <c r="C64" s="48" t="s">
        <v>103</v>
      </c>
      <c r="D64" s="48" t="s">
        <v>104</v>
      </c>
      <c r="E64" s="49">
        <v>4.0999999999999996</v>
      </c>
      <c r="F64" s="51" t="str">
        <f t="shared" si="0"/>
        <v xml:space="preserve"> </v>
      </c>
      <c r="G64" s="51">
        <f t="shared" si="1"/>
        <v>60000</v>
      </c>
      <c r="H64" s="37"/>
      <c r="I64" s="37"/>
      <c r="J64" s="37"/>
      <c r="K64" s="37"/>
    </row>
    <row r="65" spans="1:11" x14ac:dyDescent="0.25">
      <c r="A65" s="46">
        <v>86</v>
      </c>
      <c r="B65" s="47" t="s">
        <v>155</v>
      </c>
      <c r="C65" s="48" t="s">
        <v>100</v>
      </c>
      <c r="D65" s="48" t="s">
        <v>101</v>
      </c>
      <c r="E65" s="49">
        <v>3.3</v>
      </c>
      <c r="F65" s="51">
        <f t="shared" si="0"/>
        <v>160000</v>
      </c>
      <c r="G65" s="51" t="str">
        <f t="shared" si="1"/>
        <v/>
      </c>
      <c r="H65" s="37"/>
      <c r="I65" s="37"/>
      <c r="J65" s="37"/>
      <c r="K65" s="37"/>
    </row>
    <row r="66" spans="1:11" x14ac:dyDescent="0.25">
      <c r="A66" s="46">
        <v>89</v>
      </c>
      <c r="B66" s="47" t="s">
        <v>156</v>
      </c>
      <c r="C66" s="48" t="s">
        <v>103</v>
      </c>
      <c r="D66" s="48" t="s">
        <v>104</v>
      </c>
      <c r="E66" s="49">
        <v>2.2999999999999998</v>
      </c>
      <c r="F66" s="51">
        <f t="shared" si="0"/>
        <v>160000</v>
      </c>
      <c r="G66" s="51" t="str">
        <f t="shared" si="1"/>
        <v/>
      </c>
      <c r="H66" s="37"/>
      <c r="I66" s="37"/>
      <c r="J66" s="37"/>
      <c r="K66" s="37"/>
    </row>
    <row r="67" spans="1:11" x14ac:dyDescent="0.25">
      <c r="A67" s="46">
        <v>100</v>
      </c>
      <c r="B67" s="47" t="s">
        <v>157</v>
      </c>
      <c r="C67" s="48" t="s">
        <v>103</v>
      </c>
      <c r="D67" s="48" t="s">
        <v>104</v>
      </c>
      <c r="E67" s="49">
        <v>2.6</v>
      </c>
      <c r="F67" s="51" t="str">
        <f t="shared" si="0"/>
        <v xml:space="preserve"> </v>
      </c>
      <c r="G67" s="51" t="str">
        <f t="shared" si="1"/>
        <v/>
      </c>
      <c r="H67" s="37"/>
      <c r="I67" s="37"/>
      <c r="J67" s="37"/>
      <c r="K67" s="37"/>
    </row>
    <row r="68" spans="1:11" x14ac:dyDescent="0.25">
      <c r="A68" s="46">
        <v>90</v>
      </c>
      <c r="B68" s="47" t="s">
        <v>158</v>
      </c>
      <c r="C68" s="48" t="s">
        <v>103</v>
      </c>
      <c r="D68" s="48" t="s">
        <v>104</v>
      </c>
      <c r="E68" s="49">
        <v>4.7</v>
      </c>
      <c r="F68" s="51" t="str">
        <f t="shared" si="0"/>
        <v xml:space="preserve"> </v>
      </c>
      <c r="G68" s="51">
        <f t="shared" si="1"/>
        <v>60000</v>
      </c>
      <c r="H68" s="37"/>
      <c r="I68" s="37"/>
      <c r="J68" s="37"/>
      <c r="K68" s="37"/>
    </row>
    <row r="69" spans="1:11" x14ac:dyDescent="0.25">
      <c r="A69" s="46">
        <v>91</v>
      </c>
      <c r="B69" s="47" t="s">
        <v>159</v>
      </c>
      <c r="C69" s="48" t="s">
        <v>100</v>
      </c>
      <c r="D69" s="48" t="s">
        <v>101</v>
      </c>
      <c r="E69" s="49">
        <v>1.9</v>
      </c>
      <c r="F69" s="51">
        <f t="shared" si="0"/>
        <v>160000</v>
      </c>
      <c r="G69" s="51" t="str">
        <f t="shared" si="1"/>
        <v/>
      </c>
      <c r="H69" s="37"/>
      <c r="I69" s="37"/>
      <c r="J69" s="37"/>
      <c r="K69" s="37"/>
    </row>
    <row r="70" spans="1:11" x14ac:dyDescent="0.25">
      <c r="A70" s="46">
        <v>248</v>
      </c>
      <c r="B70" s="47" t="s">
        <v>160</v>
      </c>
      <c r="C70" s="48" t="s">
        <v>103</v>
      </c>
      <c r="D70" s="48" t="s">
        <v>104</v>
      </c>
      <c r="E70" s="49">
        <v>4.8</v>
      </c>
      <c r="F70" s="51" t="str">
        <f t="shared" si="0"/>
        <v xml:space="preserve"> </v>
      </c>
      <c r="G70" s="51">
        <f t="shared" si="1"/>
        <v>60000</v>
      </c>
      <c r="H70" s="37"/>
      <c r="I70" s="37"/>
      <c r="J70" s="37"/>
      <c r="K70" s="37"/>
    </row>
    <row r="71" spans="1:11" x14ac:dyDescent="0.25">
      <c r="A71" s="46">
        <v>4</v>
      </c>
      <c r="B71" s="47" t="s">
        <v>161</v>
      </c>
      <c r="C71" s="48" t="s">
        <v>100</v>
      </c>
      <c r="D71" s="48" t="s">
        <v>101</v>
      </c>
      <c r="E71" s="49">
        <v>4.5199999999999996</v>
      </c>
      <c r="F71" s="51">
        <f t="shared" si="0"/>
        <v>160000</v>
      </c>
      <c r="G71" s="51" t="str">
        <f t="shared" si="1"/>
        <v/>
      </c>
      <c r="H71" s="37"/>
      <c r="I71" s="37"/>
      <c r="J71" s="37"/>
      <c r="K71" s="37"/>
    </row>
    <row r="72" spans="1:11" x14ac:dyDescent="0.25">
      <c r="A72" s="46">
        <v>55</v>
      </c>
      <c r="B72" s="47" t="s">
        <v>162</v>
      </c>
      <c r="C72" s="48" t="s">
        <v>103</v>
      </c>
      <c r="D72" s="48" t="s">
        <v>104</v>
      </c>
      <c r="E72" s="49">
        <v>2.1</v>
      </c>
      <c r="F72" s="51">
        <f t="shared" si="0"/>
        <v>160000</v>
      </c>
      <c r="G72" s="51" t="str">
        <f t="shared" si="1"/>
        <v/>
      </c>
      <c r="H72" s="37"/>
      <c r="I72" s="37"/>
      <c r="J72" s="37"/>
      <c r="K72" s="37"/>
    </row>
    <row r="73" spans="1:11" x14ac:dyDescent="0.25">
      <c r="A73" s="46">
        <v>92</v>
      </c>
      <c r="B73" s="47" t="s">
        <v>163</v>
      </c>
      <c r="C73" s="48" t="s">
        <v>103</v>
      </c>
      <c r="D73" s="48" t="s">
        <v>101</v>
      </c>
      <c r="E73" s="49">
        <v>3.6</v>
      </c>
      <c r="F73" s="51">
        <f t="shared" si="0"/>
        <v>160000</v>
      </c>
      <c r="G73" s="51" t="str">
        <f t="shared" si="1"/>
        <v/>
      </c>
      <c r="H73" s="37"/>
      <c r="I73" s="37"/>
      <c r="J73" s="37"/>
      <c r="K73" s="37"/>
    </row>
    <row r="74" spans="1:11" x14ac:dyDescent="0.25">
      <c r="A74" s="46">
        <v>30</v>
      </c>
      <c r="B74" s="47" t="s">
        <v>164</v>
      </c>
      <c r="C74" s="48" t="s">
        <v>100</v>
      </c>
      <c r="D74" s="48" t="s">
        <v>101</v>
      </c>
      <c r="E74" s="49">
        <v>3.9</v>
      </c>
      <c r="F74" s="51">
        <f t="shared" si="0"/>
        <v>160000</v>
      </c>
      <c r="G74" s="51" t="str">
        <f t="shared" si="1"/>
        <v/>
      </c>
      <c r="H74" s="37"/>
      <c r="I74" s="37"/>
      <c r="J74" s="37"/>
      <c r="K74" s="37"/>
    </row>
    <row r="75" spans="1:11" x14ac:dyDescent="0.25">
      <c r="A75" s="46">
        <v>176</v>
      </c>
      <c r="B75" s="47" t="s">
        <v>165</v>
      </c>
      <c r="C75" s="48" t="s">
        <v>103</v>
      </c>
      <c r="D75" s="48" t="s">
        <v>101</v>
      </c>
      <c r="E75" s="49">
        <v>3.8</v>
      </c>
      <c r="F75" s="51">
        <f t="shared" si="0"/>
        <v>160000</v>
      </c>
      <c r="G75" s="51" t="str">
        <f t="shared" si="1"/>
        <v/>
      </c>
      <c r="H75" s="37"/>
      <c r="I75" s="37"/>
      <c r="J75" s="37"/>
      <c r="K75" s="37"/>
    </row>
    <row r="76" spans="1:11" x14ac:dyDescent="0.25">
      <c r="A76" s="46">
        <v>68</v>
      </c>
      <c r="B76" s="47" t="s">
        <v>166</v>
      </c>
      <c r="C76" s="48" t="s">
        <v>103</v>
      </c>
      <c r="D76" s="48" t="s">
        <v>104</v>
      </c>
      <c r="E76" s="49">
        <v>3.9</v>
      </c>
      <c r="F76" s="51" t="str">
        <f t="shared" si="0"/>
        <v xml:space="preserve"> </v>
      </c>
      <c r="G76" s="51">
        <f t="shared" si="1"/>
        <v>45000</v>
      </c>
      <c r="H76" s="37"/>
      <c r="I76" s="37"/>
      <c r="J76" s="37"/>
      <c r="K76" s="37"/>
    </row>
    <row r="77" spans="1:11" x14ac:dyDescent="0.25">
      <c r="A77" s="46">
        <v>34</v>
      </c>
      <c r="B77" s="50" t="s">
        <v>167</v>
      </c>
      <c r="C77" s="48" t="s">
        <v>103</v>
      </c>
      <c r="D77" s="48" t="s">
        <v>104</v>
      </c>
      <c r="E77" s="49">
        <v>5</v>
      </c>
      <c r="F77" s="51" t="str">
        <f t="shared" si="0"/>
        <v xml:space="preserve"> </v>
      </c>
      <c r="G77" s="51">
        <f t="shared" si="1"/>
        <v>75000</v>
      </c>
      <c r="H77" s="37"/>
      <c r="I77" s="37"/>
      <c r="J77" s="37"/>
      <c r="K77" s="37"/>
    </row>
    <row r="78" spans="1:11" x14ac:dyDescent="0.25">
      <c r="A78" s="46">
        <v>244</v>
      </c>
      <c r="B78" s="47" t="s">
        <v>168</v>
      </c>
      <c r="C78" s="48" t="s">
        <v>100</v>
      </c>
      <c r="D78" s="48" t="s">
        <v>101</v>
      </c>
      <c r="E78" s="49">
        <v>3.2</v>
      </c>
      <c r="F78" s="51">
        <f t="shared" ref="F78:F100" si="2">IF(OR(D78="költségtérítéses",E78&lt;2.5),160000," ")</f>
        <v>160000</v>
      </c>
      <c r="G78" s="51" t="str">
        <f t="shared" ref="G78:G100" si="3">IF(AND(C78="nappali",D78="állami",E78&gt;3.5),ROUNDDOWN(E78,0)*15000,"")</f>
        <v/>
      </c>
      <c r="H78" s="37"/>
      <c r="I78" s="37"/>
      <c r="J78" s="37"/>
      <c r="K78" s="37"/>
    </row>
    <row r="79" spans="1:11" x14ac:dyDescent="0.25">
      <c r="A79" s="46">
        <v>94</v>
      </c>
      <c r="B79" s="47" t="s">
        <v>169</v>
      </c>
      <c r="C79" s="48" t="s">
        <v>103</v>
      </c>
      <c r="D79" s="48" t="s">
        <v>104</v>
      </c>
      <c r="E79" s="49">
        <v>4.5999999999999996</v>
      </c>
      <c r="F79" s="51" t="str">
        <f t="shared" si="2"/>
        <v xml:space="preserve"> </v>
      </c>
      <c r="G79" s="51">
        <f t="shared" si="3"/>
        <v>60000</v>
      </c>
      <c r="H79" s="37"/>
      <c r="I79" s="37"/>
      <c r="J79" s="37"/>
      <c r="K79" s="37"/>
    </row>
    <row r="80" spans="1:11" x14ac:dyDescent="0.25">
      <c r="A80" s="46">
        <v>132</v>
      </c>
      <c r="B80" s="47" t="s">
        <v>170</v>
      </c>
      <c r="C80" s="48" t="s">
        <v>103</v>
      </c>
      <c r="D80" s="48" t="s">
        <v>104</v>
      </c>
      <c r="E80" s="49">
        <v>3.9</v>
      </c>
      <c r="F80" s="51" t="str">
        <f t="shared" si="2"/>
        <v xml:space="preserve"> </v>
      </c>
      <c r="G80" s="51">
        <f t="shared" si="3"/>
        <v>45000</v>
      </c>
      <c r="H80" s="37"/>
      <c r="I80" s="37"/>
      <c r="J80" s="37"/>
      <c r="K80" s="37"/>
    </row>
    <row r="81" spans="1:11" x14ac:dyDescent="0.25">
      <c r="A81" s="46">
        <v>95</v>
      </c>
      <c r="B81" s="47" t="s">
        <v>171</v>
      </c>
      <c r="C81" s="48" t="s">
        <v>103</v>
      </c>
      <c r="D81" s="48" t="s">
        <v>104</v>
      </c>
      <c r="E81" s="49">
        <v>2.2000000000000002</v>
      </c>
      <c r="F81" s="51">
        <f t="shared" si="2"/>
        <v>160000</v>
      </c>
      <c r="G81" s="51" t="str">
        <f t="shared" si="3"/>
        <v/>
      </c>
      <c r="H81" s="37"/>
      <c r="I81" s="37"/>
      <c r="J81" s="37"/>
      <c r="K81" s="37"/>
    </row>
    <row r="82" spans="1:11" x14ac:dyDescent="0.25">
      <c r="A82" s="46">
        <v>247</v>
      </c>
      <c r="B82" s="47" t="s">
        <v>172</v>
      </c>
      <c r="C82" s="48" t="s">
        <v>100</v>
      </c>
      <c r="D82" s="48" t="s">
        <v>101</v>
      </c>
      <c r="E82" s="49">
        <v>2.5099999999999998</v>
      </c>
      <c r="F82" s="51">
        <f t="shared" si="2"/>
        <v>160000</v>
      </c>
      <c r="G82" s="51" t="str">
        <f t="shared" si="3"/>
        <v/>
      </c>
      <c r="H82" s="37"/>
      <c r="I82" s="37"/>
      <c r="J82" s="37"/>
      <c r="K82" s="37"/>
    </row>
    <row r="83" spans="1:11" x14ac:dyDescent="0.25">
      <c r="A83" s="46">
        <v>42</v>
      </c>
      <c r="B83" s="47" t="s">
        <v>173</v>
      </c>
      <c r="C83" s="48" t="s">
        <v>103</v>
      </c>
      <c r="D83" s="48" t="s">
        <v>104</v>
      </c>
      <c r="E83" s="49">
        <v>3.2</v>
      </c>
      <c r="F83" s="51" t="str">
        <f t="shared" si="2"/>
        <v xml:space="preserve"> </v>
      </c>
      <c r="G83" s="51" t="str">
        <f t="shared" si="3"/>
        <v/>
      </c>
      <c r="H83" s="37"/>
      <c r="I83" s="37"/>
      <c r="J83" s="37"/>
      <c r="K83" s="37"/>
    </row>
    <row r="84" spans="1:11" x14ac:dyDescent="0.25">
      <c r="A84" s="46">
        <v>198</v>
      </c>
      <c r="B84" s="47" t="s">
        <v>174</v>
      </c>
      <c r="C84" s="48" t="s">
        <v>103</v>
      </c>
      <c r="D84" s="48" t="s">
        <v>104</v>
      </c>
      <c r="E84" s="49">
        <v>4.5999999999999996</v>
      </c>
      <c r="F84" s="51" t="str">
        <f t="shared" si="2"/>
        <v xml:space="preserve"> </v>
      </c>
      <c r="G84" s="51">
        <f t="shared" si="3"/>
        <v>60000</v>
      </c>
      <c r="H84" s="37"/>
      <c r="I84" s="37"/>
      <c r="J84" s="37"/>
      <c r="K84" s="37"/>
    </row>
    <row r="85" spans="1:11" x14ac:dyDescent="0.25">
      <c r="A85" s="46">
        <v>32</v>
      </c>
      <c r="B85" s="47" t="s">
        <v>175</v>
      </c>
      <c r="C85" s="48" t="s">
        <v>103</v>
      </c>
      <c r="D85" s="48" t="s">
        <v>101</v>
      </c>
      <c r="E85" s="49">
        <v>3.1</v>
      </c>
      <c r="F85" s="51">
        <f t="shared" si="2"/>
        <v>160000</v>
      </c>
      <c r="G85" s="51" t="str">
        <f t="shared" si="3"/>
        <v/>
      </c>
      <c r="H85" s="37"/>
      <c r="I85" s="37"/>
      <c r="J85" s="37"/>
      <c r="K85" s="37"/>
    </row>
    <row r="86" spans="1:11" x14ac:dyDescent="0.25">
      <c r="A86" s="46">
        <v>208</v>
      </c>
      <c r="B86" s="47" t="s">
        <v>176</v>
      </c>
      <c r="C86" s="48" t="s">
        <v>100</v>
      </c>
      <c r="D86" s="48" t="s">
        <v>101</v>
      </c>
      <c r="E86" s="49">
        <v>2.7</v>
      </c>
      <c r="F86" s="51">
        <f t="shared" si="2"/>
        <v>160000</v>
      </c>
      <c r="G86" s="51" t="str">
        <f t="shared" si="3"/>
        <v/>
      </c>
      <c r="H86" s="37"/>
      <c r="I86" s="37"/>
      <c r="J86" s="37"/>
      <c r="K86" s="37"/>
    </row>
    <row r="87" spans="1:11" x14ac:dyDescent="0.25">
      <c r="A87" s="46">
        <v>177</v>
      </c>
      <c r="B87" s="47" t="s">
        <v>177</v>
      </c>
      <c r="C87" s="48" t="s">
        <v>103</v>
      </c>
      <c r="D87" s="48" t="s">
        <v>101</v>
      </c>
      <c r="E87" s="49">
        <v>3.3</v>
      </c>
      <c r="F87" s="51">
        <f t="shared" si="2"/>
        <v>160000</v>
      </c>
      <c r="G87" s="51" t="str">
        <f t="shared" si="3"/>
        <v/>
      </c>
      <c r="H87" s="37"/>
      <c r="I87" s="37"/>
      <c r="J87" s="37"/>
      <c r="K87" s="37"/>
    </row>
    <row r="88" spans="1:11" x14ac:dyDescent="0.25">
      <c r="A88" s="46">
        <v>98</v>
      </c>
      <c r="B88" s="47" t="s">
        <v>178</v>
      </c>
      <c r="C88" s="48" t="s">
        <v>103</v>
      </c>
      <c r="D88" s="48" t="s">
        <v>104</v>
      </c>
      <c r="E88" s="49">
        <v>4.0999999999999996</v>
      </c>
      <c r="F88" s="51" t="str">
        <f t="shared" si="2"/>
        <v xml:space="preserve"> </v>
      </c>
      <c r="G88" s="51">
        <f t="shared" si="3"/>
        <v>60000</v>
      </c>
      <c r="H88" s="37"/>
      <c r="I88" s="37"/>
      <c r="J88" s="37"/>
      <c r="K88" s="37"/>
    </row>
    <row r="89" spans="1:11" x14ac:dyDescent="0.25">
      <c r="A89" s="46">
        <v>99</v>
      </c>
      <c r="B89" s="47" t="s">
        <v>179</v>
      </c>
      <c r="C89" s="48" t="s">
        <v>103</v>
      </c>
      <c r="D89" s="48" t="s">
        <v>104</v>
      </c>
      <c r="E89" s="49">
        <v>2.2999999999999998</v>
      </c>
      <c r="F89" s="51">
        <f t="shared" si="2"/>
        <v>160000</v>
      </c>
      <c r="G89" s="51" t="str">
        <f t="shared" si="3"/>
        <v/>
      </c>
      <c r="H89" s="37"/>
      <c r="I89" s="37"/>
      <c r="J89" s="37"/>
      <c r="K89" s="37"/>
    </row>
    <row r="90" spans="1:11" x14ac:dyDescent="0.25">
      <c r="A90" s="46">
        <v>41</v>
      </c>
      <c r="B90" s="47" t="s">
        <v>180</v>
      </c>
      <c r="C90" s="48" t="s">
        <v>100</v>
      </c>
      <c r="D90" s="48" t="s">
        <v>101</v>
      </c>
      <c r="E90" s="49">
        <v>2.6</v>
      </c>
      <c r="F90" s="51">
        <f t="shared" si="2"/>
        <v>160000</v>
      </c>
      <c r="G90" s="51" t="str">
        <f t="shared" si="3"/>
        <v/>
      </c>
      <c r="H90" s="37"/>
      <c r="I90" s="37"/>
      <c r="J90" s="37"/>
      <c r="K90" s="37"/>
    </row>
    <row r="91" spans="1:11" x14ac:dyDescent="0.25">
      <c r="A91" s="46">
        <v>101</v>
      </c>
      <c r="B91" s="47" t="s">
        <v>181</v>
      </c>
      <c r="C91" s="48" t="s">
        <v>100</v>
      </c>
      <c r="D91" s="48" t="s">
        <v>101</v>
      </c>
      <c r="E91" s="49">
        <v>2.5</v>
      </c>
      <c r="F91" s="51">
        <f t="shared" si="2"/>
        <v>160000</v>
      </c>
      <c r="G91" s="51" t="str">
        <f t="shared" si="3"/>
        <v/>
      </c>
      <c r="H91" s="37"/>
      <c r="I91" s="37"/>
      <c r="J91" s="37"/>
      <c r="K91" s="37"/>
    </row>
    <row r="92" spans="1:11" x14ac:dyDescent="0.25">
      <c r="A92" s="46">
        <v>103</v>
      </c>
      <c r="B92" s="47" t="s">
        <v>182</v>
      </c>
      <c r="C92" s="48" t="s">
        <v>103</v>
      </c>
      <c r="D92" s="48" t="s">
        <v>104</v>
      </c>
      <c r="E92" s="49">
        <v>4.5999999999999996</v>
      </c>
      <c r="F92" s="51" t="str">
        <f t="shared" si="2"/>
        <v xml:space="preserve"> </v>
      </c>
      <c r="G92" s="51">
        <f t="shared" si="3"/>
        <v>60000</v>
      </c>
      <c r="H92" s="37"/>
      <c r="I92" s="37"/>
      <c r="J92" s="37"/>
      <c r="K92" s="37"/>
    </row>
    <row r="93" spans="1:11" x14ac:dyDescent="0.25">
      <c r="A93" s="46">
        <v>165</v>
      </c>
      <c r="B93" s="47" t="s">
        <v>183</v>
      </c>
      <c r="C93" s="48" t="s">
        <v>103</v>
      </c>
      <c r="D93" s="48" t="s">
        <v>104</v>
      </c>
      <c r="E93" s="49">
        <v>2.9</v>
      </c>
      <c r="F93" s="51" t="str">
        <f t="shared" si="2"/>
        <v xml:space="preserve"> </v>
      </c>
      <c r="G93" s="51" t="str">
        <f t="shared" si="3"/>
        <v/>
      </c>
      <c r="H93" s="37"/>
      <c r="I93" s="37"/>
      <c r="J93" s="37"/>
      <c r="K93" s="37"/>
    </row>
    <row r="94" spans="1:11" x14ac:dyDescent="0.25">
      <c r="A94" s="46">
        <v>19</v>
      </c>
      <c r="B94" s="47" t="s">
        <v>184</v>
      </c>
      <c r="C94" s="48" t="s">
        <v>103</v>
      </c>
      <c r="D94" s="48" t="s">
        <v>104</v>
      </c>
      <c r="E94" s="49">
        <v>3.6</v>
      </c>
      <c r="F94" s="51" t="str">
        <f t="shared" si="2"/>
        <v xml:space="preserve"> </v>
      </c>
      <c r="G94" s="51">
        <f t="shared" si="3"/>
        <v>45000</v>
      </c>
      <c r="H94" s="37"/>
      <c r="I94" s="37"/>
      <c r="J94" s="37"/>
      <c r="K94" s="37"/>
    </row>
    <row r="95" spans="1:11" x14ac:dyDescent="0.25">
      <c r="A95" s="46">
        <v>104</v>
      </c>
      <c r="B95" s="47" t="s">
        <v>185</v>
      </c>
      <c r="C95" s="48" t="s">
        <v>100</v>
      </c>
      <c r="D95" s="48" t="s">
        <v>101</v>
      </c>
      <c r="E95" s="49">
        <v>2.36</v>
      </c>
      <c r="F95" s="51">
        <f t="shared" si="2"/>
        <v>160000</v>
      </c>
      <c r="G95" s="51" t="str">
        <f t="shared" si="3"/>
        <v/>
      </c>
      <c r="H95" s="37"/>
      <c r="I95" s="37"/>
      <c r="J95" s="37"/>
      <c r="K95" s="37"/>
    </row>
    <row r="96" spans="1:11" x14ac:dyDescent="0.25">
      <c r="A96" s="46">
        <v>43</v>
      </c>
      <c r="B96" s="50" t="s">
        <v>186</v>
      </c>
      <c r="C96" s="48" t="s">
        <v>103</v>
      </c>
      <c r="D96" s="48" t="s">
        <v>104</v>
      </c>
      <c r="E96" s="49">
        <v>4.9000000000000004</v>
      </c>
      <c r="F96" s="51" t="str">
        <f t="shared" si="2"/>
        <v xml:space="preserve"> </v>
      </c>
      <c r="G96" s="51">
        <f t="shared" si="3"/>
        <v>60000</v>
      </c>
      <c r="H96" s="37"/>
      <c r="I96" s="37"/>
      <c r="J96" s="37"/>
      <c r="K96" s="37"/>
    </row>
    <row r="97" spans="1:11" x14ac:dyDescent="0.25">
      <c r="A97" s="46">
        <v>46</v>
      </c>
      <c r="B97" s="47" t="s">
        <v>187</v>
      </c>
      <c r="C97" s="48" t="s">
        <v>100</v>
      </c>
      <c r="D97" s="48" t="s">
        <v>101</v>
      </c>
      <c r="E97" s="49">
        <v>3.3</v>
      </c>
      <c r="F97" s="51">
        <f t="shared" si="2"/>
        <v>160000</v>
      </c>
      <c r="G97" s="51" t="str">
        <f t="shared" si="3"/>
        <v/>
      </c>
      <c r="H97" s="37"/>
      <c r="I97" s="37"/>
      <c r="J97" s="37"/>
      <c r="K97" s="37"/>
    </row>
    <row r="98" spans="1:11" x14ac:dyDescent="0.25">
      <c r="A98" s="46">
        <v>38</v>
      </c>
      <c r="B98" s="50" t="s">
        <v>188</v>
      </c>
      <c r="C98" s="48" t="s">
        <v>103</v>
      </c>
      <c r="D98" s="48" t="s">
        <v>104</v>
      </c>
      <c r="E98" s="49">
        <v>2.8</v>
      </c>
      <c r="F98" s="51" t="str">
        <f t="shared" si="2"/>
        <v xml:space="preserve"> </v>
      </c>
      <c r="G98" s="51" t="str">
        <f t="shared" si="3"/>
        <v/>
      </c>
      <c r="H98" s="37"/>
      <c r="I98" s="37"/>
      <c r="J98" s="37"/>
      <c r="K98" s="37"/>
    </row>
    <row r="99" spans="1:11" x14ac:dyDescent="0.25">
      <c r="A99" s="46">
        <v>53</v>
      </c>
      <c r="B99" s="47" t="s">
        <v>189</v>
      </c>
      <c r="C99" s="48" t="s">
        <v>103</v>
      </c>
      <c r="D99" s="48" t="s">
        <v>101</v>
      </c>
      <c r="E99" s="49">
        <v>2.5</v>
      </c>
      <c r="F99" s="51">
        <f t="shared" si="2"/>
        <v>160000</v>
      </c>
      <c r="G99" s="51" t="str">
        <f t="shared" si="3"/>
        <v/>
      </c>
      <c r="H99" s="37"/>
      <c r="I99" s="37"/>
      <c r="J99" s="37"/>
      <c r="K99" s="37"/>
    </row>
    <row r="100" spans="1:11" x14ac:dyDescent="0.25">
      <c r="A100" s="46">
        <v>3</v>
      </c>
      <c r="B100" s="47" t="s">
        <v>190</v>
      </c>
      <c r="C100" s="48" t="s">
        <v>100</v>
      </c>
      <c r="D100" s="48" t="s">
        <v>101</v>
      </c>
      <c r="E100" s="49">
        <v>3.9</v>
      </c>
      <c r="F100" s="51">
        <f t="shared" si="2"/>
        <v>160000</v>
      </c>
      <c r="G100" s="51" t="str">
        <f t="shared" si="3"/>
        <v/>
      </c>
      <c r="H100" s="37"/>
      <c r="I100" s="37"/>
      <c r="J100" s="37"/>
      <c r="K100" s="37"/>
    </row>
    <row r="101" spans="1:11" x14ac:dyDescent="0.25">
      <c r="A101" s="37"/>
      <c r="B101" s="37"/>
      <c r="C101" s="38"/>
      <c r="D101" s="38"/>
      <c r="E101" s="39"/>
      <c r="F101" s="37"/>
      <c r="G101" s="40"/>
      <c r="H101" s="37"/>
      <c r="I101" s="37"/>
      <c r="J101" s="37"/>
      <c r="K101" s="37"/>
    </row>
    <row r="102" spans="1:11" x14ac:dyDescent="0.25">
      <c r="A102" s="37"/>
      <c r="B102" s="37"/>
      <c r="C102" s="38"/>
      <c r="D102" s="38"/>
      <c r="E102" s="39"/>
      <c r="F102" s="37"/>
      <c r="G102" s="41"/>
      <c r="H102" s="37"/>
      <c r="I102" s="37"/>
      <c r="J102" s="37"/>
      <c r="K102" s="37"/>
    </row>
    <row r="103" spans="1:11" x14ac:dyDescent="0.25">
      <c r="A103" s="82" t="s">
        <v>22</v>
      </c>
      <c r="B103" s="83"/>
      <c r="C103" s="38"/>
      <c r="D103" s="38"/>
      <c r="E103" s="37"/>
      <c r="F103" s="37"/>
      <c r="G103" s="41"/>
      <c r="H103" s="37"/>
      <c r="I103" s="37"/>
      <c r="J103" s="37"/>
      <c r="K103" s="37"/>
    </row>
    <row r="104" spans="1:11" x14ac:dyDescent="0.25">
      <c r="A104" s="44" t="s">
        <v>195</v>
      </c>
      <c r="C104" s="38"/>
      <c r="D104" s="38"/>
      <c r="E104" s="37"/>
      <c r="F104" s="37"/>
      <c r="G104" s="41"/>
      <c r="H104" s="37"/>
      <c r="I104" s="37"/>
      <c r="J104" s="37"/>
      <c r="K104" s="37"/>
    </row>
    <row r="105" spans="1:11" x14ac:dyDescent="0.25">
      <c r="A105" s="45"/>
      <c r="C105" s="38"/>
      <c r="D105" s="38"/>
      <c r="E105" s="37"/>
      <c r="F105" s="37"/>
      <c r="G105" s="41"/>
      <c r="H105" s="37"/>
      <c r="I105" s="37"/>
      <c r="J105" s="37"/>
      <c r="K105" s="37"/>
    </row>
    <row r="106" spans="1:11" x14ac:dyDescent="0.25">
      <c r="A106" s="37"/>
      <c r="B106" s="52" t="s">
        <v>91</v>
      </c>
      <c r="C106" s="38"/>
      <c r="D106" s="38"/>
      <c r="E106" s="37"/>
      <c r="F106" s="37"/>
      <c r="G106" s="41"/>
      <c r="H106" s="37"/>
      <c r="I106" s="37"/>
      <c r="J106" s="37"/>
      <c r="K106" s="37"/>
    </row>
    <row r="107" spans="1:11" x14ac:dyDescent="0.25">
      <c r="A107" s="37"/>
      <c r="B107" t="s">
        <v>196</v>
      </c>
      <c r="C107" t="s">
        <v>95</v>
      </c>
      <c r="D107"/>
      <c r="E107"/>
      <c r="F107" s="37"/>
      <c r="G107" s="41"/>
      <c r="H107" s="37"/>
      <c r="I107" s="37"/>
      <c r="J107" s="37"/>
      <c r="K107" s="37"/>
    </row>
    <row r="108" spans="1:11" x14ac:dyDescent="0.25">
      <c r="A108" s="37"/>
      <c r="B108" t="s">
        <v>94</v>
      </c>
      <c r="C108" t="s">
        <v>104</v>
      </c>
      <c r="D108" t="s">
        <v>101</v>
      </c>
      <c r="E108"/>
      <c r="F108" s="37"/>
      <c r="G108" s="41"/>
      <c r="H108" s="37"/>
      <c r="I108" s="37"/>
      <c r="J108" s="37"/>
      <c r="K108" s="37"/>
    </row>
    <row r="109" spans="1:11" x14ac:dyDescent="0.25">
      <c r="A109" s="37"/>
      <c r="B109" t="s">
        <v>100</v>
      </c>
      <c r="C109" s="1">
        <v>2</v>
      </c>
      <c r="D109" s="1">
        <v>74</v>
      </c>
      <c r="E109"/>
      <c r="F109" s="37"/>
      <c r="G109" s="41"/>
      <c r="H109" s="37"/>
      <c r="I109" s="37"/>
      <c r="J109" s="37"/>
      <c r="K109" s="37"/>
    </row>
    <row r="110" spans="1:11" x14ac:dyDescent="0.25">
      <c r="A110" s="37"/>
      <c r="B110" t="s">
        <v>103</v>
      </c>
      <c r="C110" s="1">
        <v>136</v>
      </c>
      <c r="D110" s="1">
        <v>38</v>
      </c>
      <c r="E110"/>
      <c r="F110" s="37"/>
      <c r="G110" s="41"/>
      <c r="H110" s="37"/>
      <c r="I110" s="37"/>
      <c r="J110" s="37"/>
      <c r="K110" s="37"/>
    </row>
    <row r="111" spans="1:11" x14ac:dyDescent="0.25">
      <c r="A111" s="37"/>
      <c r="B111"/>
      <c r="C111"/>
      <c r="D111"/>
      <c r="E111"/>
      <c r="F111" s="37"/>
      <c r="G111" s="41"/>
      <c r="H111" s="37"/>
      <c r="I111" s="37"/>
      <c r="J111" s="37"/>
      <c r="K111" s="37"/>
    </row>
    <row r="112" spans="1:11" x14ac:dyDescent="0.25">
      <c r="A112" s="37"/>
      <c r="B112"/>
      <c r="C112"/>
      <c r="D112"/>
      <c r="E112" s="37"/>
      <c r="F112" s="37"/>
      <c r="G112" s="41"/>
      <c r="H112" s="37"/>
      <c r="I112" s="37"/>
      <c r="J112" s="37"/>
      <c r="K112" s="37"/>
    </row>
    <row r="113" spans="1:11" x14ac:dyDescent="0.25">
      <c r="A113" s="37"/>
      <c r="B113"/>
      <c r="C113"/>
      <c r="D113"/>
      <c r="E113" s="37"/>
      <c r="F113" s="37"/>
      <c r="G113" s="41"/>
      <c r="H113" s="37"/>
      <c r="I113" s="37"/>
      <c r="J113" s="37"/>
      <c r="K113" s="37"/>
    </row>
    <row r="114" spans="1:11" x14ac:dyDescent="0.25">
      <c r="A114" s="37"/>
      <c r="B114"/>
      <c r="C114"/>
      <c r="D114"/>
      <c r="E114" s="37"/>
      <c r="F114" s="37"/>
      <c r="G114" s="41"/>
      <c r="H114" s="37"/>
      <c r="I114" s="37"/>
      <c r="J114" s="37"/>
      <c r="K114" s="37"/>
    </row>
    <row r="115" spans="1:11" x14ac:dyDescent="0.25">
      <c r="A115" s="37"/>
      <c r="B115"/>
      <c r="C115"/>
      <c r="D115"/>
      <c r="E115" s="37"/>
      <c r="F115" s="37"/>
      <c r="G115" s="41"/>
      <c r="H115" s="37"/>
      <c r="I115" s="37"/>
      <c r="J115" s="37"/>
      <c r="K115" s="37"/>
    </row>
    <row r="116" spans="1:11" x14ac:dyDescent="0.25">
      <c r="A116" s="37"/>
      <c r="B116"/>
      <c r="C116"/>
      <c r="D116"/>
      <c r="E116" s="37"/>
      <c r="F116" s="37"/>
      <c r="G116" s="41"/>
      <c r="H116" s="37"/>
      <c r="I116" s="37"/>
      <c r="J116" s="37"/>
      <c r="K116" s="37"/>
    </row>
    <row r="117" spans="1:11" x14ac:dyDescent="0.25">
      <c r="A117" s="37"/>
      <c r="B117"/>
      <c r="C117"/>
      <c r="D117"/>
      <c r="E117" s="37"/>
      <c r="F117" s="37"/>
      <c r="G117" s="41"/>
      <c r="H117" s="37"/>
      <c r="I117" s="37"/>
      <c r="J117" s="37"/>
      <c r="K117" s="37"/>
    </row>
    <row r="118" spans="1:11" x14ac:dyDescent="0.25">
      <c r="A118" s="37"/>
      <c r="B118"/>
      <c r="C118"/>
      <c r="D118"/>
      <c r="E118" s="37"/>
      <c r="F118" s="37"/>
      <c r="G118" s="41"/>
      <c r="H118" s="37"/>
      <c r="I118" s="37"/>
      <c r="J118" s="37"/>
      <c r="K118" s="37"/>
    </row>
    <row r="119" spans="1:11" x14ac:dyDescent="0.25">
      <c r="A119" s="37"/>
      <c r="B119"/>
      <c r="C119"/>
      <c r="D119"/>
      <c r="E119" s="37"/>
      <c r="F119" s="37"/>
      <c r="G119" s="41"/>
      <c r="H119" s="37"/>
      <c r="I119" s="37"/>
      <c r="J119" s="37"/>
      <c r="K119" s="37"/>
    </row>
    <row r="120" spans="1:11" x14ac:dyDescent="0.25">
      <c r="A120" s="37"/>
      <c r="B120"/>
      <c r="C120"/>
      <c r="D120"/>
      <c r="E120" s="37"/>
      <c r="F120" s="37"/>
      <c r="G120" s="41"/>
      <c r="H120" s="37"/>
      <c r="I120" s="37"/>
      <c r="J120" s="37"/>
      <c r="K120" s="37"/>
    </row>
    <row r="121" spans="1:11" x14ac:dyDescent="0.25">
      <c r="A121" s="37"/>
      <c r="B121"/>
      <c r="C121"/>
      <c r="D121"/>
      <c r="E121" s="37"/>
      <c r="F121" s="37"/>
      <c r="G121" s="41"/>
      <c r="H121" s="37"/>
      <c r="I121" s="37"/>
      <c r="J121" s="37"/>
      <c r="K121" s="37"/>
    </row>
    <row r="122" spans="1:11" x14ac:dyDescent="0.25">
      <c r="A122" s="37"/>
      <c r="B122"/>
      <c r="C122"/>
      <c r="D122"/>
      <c r="E122" s="37"/>
      <c r="F122" s="37"/>
      <c r="G122" s="41"/>
      <c r="H122" s="37"/>
      <c r="I122" s="37"/>
      <c r="J122" s="37"/>
      <c r="K122" s="37"/>
    </row>
    <row r="123" spans="1:11" x14ac:dyDescent="0.25">
      <c r="A123" s="37"/>
      <c r="B123"/>
      <c r="C123"/>
      <c r="D123"/>
      <c r="E123" s="37"/>
      <c r="F123" s="37"/>
      <c r="G123" s="41"/>
      <c r="H123" s="37"/>
      <c r="I123" s="37"/>
      <c r="J123" s="37"/>
      <c r="K123" s="37"/>
    </row>
    <row r="124" spans="1:11" x14ac:dyDescent="0.25">
      <c r="A124" s="37"/>
      <c r="B124"/>
      <c r="C124"/>
      <c r="D124"/>
      <c r="E124" s="37"/>
      <c r="F124" s="37"/>
      <c r="G124" s="41"/>
      <c r="H124" s="37"/>
      <c r="I124" s="37"/>
      <c r="J124" s="37"/>
      <c r="K124" s="37"/>
    </row>
    <row r="125" spans="1:11" x14ac:dyDescent="0.25">
      <c r="A125" s="37"/>
      <c r="B125" s="37"/>
      <c r="C125" s="42"/>
      <c r="D125" s="43"/>
      <c r="E125" s="37"/>
      <c r="F125" s="37"/>
      <c r="G125" s="41"/>
      <c r="H125" s="37"/>
      <c r="I125" s="37"/>
      <c r="J125" s="37"/>
      <c r="K125" s="37"/>
    </row>
    <row r="126" spans="1:11" x14ac:dyDescent="0.25">
      <c r="A126" s="37"/>
      <c r="B126" s="37"/>
      <c r="C126" s="42"/>
      <c r="D126" s="43"/>
      <c r="E126" s="37"/>
      <c r="F126" s="37"/>
      <c r="G126" s="41"/>
      <c r="H126" s="37"/>
      <c r="I126" s="37"/>
      <c r="J126" s="37"/>
      <c r="K126" s="37"/>
    </row>
    <row r="127" spans="1:11" x14ac:dyDescent="0.25">
      <c r="A127" s="37"/>
      <c r="B127" s="37"/>
      <c r="C127" s="42"/>
      <c r="D127" s="43"/>
      <c r="E127" s="37"/>
      <c r="F127" s="37"/>
      <c r="G127" s="41"/>
      <c r="H127" s="37"/>
      <c r="I127" s="37"/>
      <c r="J127" s="37"/>
      <c r="K127" s="37"/>
    </row>
    <row r="128" spans="1:11" x14ac:dyDescent="0.25">
      <c r="A128" s="37"/>
      <c r="B128" s="37"/>
      <c r="C128" s="42"/>
      <c r="D128" s="43"/>
      <c r="E128" s="37"/>
      <c r="F128" s="37"/>
      <c r="G128" s="41"/>
      <c r="H128" s="37"/>
      <c r="I128" s="37"/>
      <c r="J128" s="37"/>
      <c r="K128" s="37"/>
    </row>
    <row r="129" spans="1:11" x14ac:dyDescent="0.25">
      <c r="A129" s="37"/>
      <c r="B129" s="37"/>
      <c r="C129" s="42"/>
      <c r="D129" s="43"/>
      <c r="E129" s="37"/>
      <c r="F129" s="37"/>
      <c r="G129" s="41"/>
      <c r="H129" s="37"/>
      <c r="I129" s="37"/>
      <c r="J129" s="37"/>
      <c r="K129" s="37"/>
    </row>
    <row r="130" spans="1:11" x14ac:dyDescent="0.25">
      <c r="A130" s="37"/>
      <c r="B130" s="37"/>
      <c r="C130" s="42"/>
      <c r="D130" s="43"/>
      <c r="E130" s="37"/>
      <c r="F130" s="37"/>
      <c r="G130" s="41"/>
      <c r="H130" s="37"/>
      <c r="I130" s="37"/>
      <c r="J130" s="37"/>
      <c r="K130" s="37"/>
    </row>
    <row r="131" spans="1:11" x14ac:dyDescent="0.25">
      <c r="A131" s="37"/>
      <c r="B131" s="37"/>
      <c r="C131" s="42"/>
      <c r="D131" s="43"/>
      <c r="E131" s="37"/>
      <c r="F131" s="37"/>
      <c r="G131" s="41"/>
      <c r="H131" s="37"/>
      <c r="I131" s="37"/>
      <c r="J131" s="37"/>
      <c r="K131" s="37"/>
    </row>
    <row r="132" spans="1:11" x14ac:dyDescent="0.25">
      <c r="A132" s="37"/>
      <c r="B132" s="37"/>
      <c r="C132" s="42"/>
      <c r="D132" s="43"/>
      <c r="E132" s="37"/>
      <c r="F132" s="37"/>
      <c r="G132" s="41"/>
      <c r="H132" s="37"/>
      <c r="I132" s="37"/>
      <c r="J132" s="37"/>
      <c r="K132" s="37"/>
    </row>
    <row r="133" spans="1:11" x14ac:dyDescent="0.25">
      <c r="A133" s="37"/>
      <c r="B133" s="37"/>
      <c r="C133" s="42"/>
      <c r="D133" s="43"/>
      <c r="E133" s="37"/>
      <c r="F133" s="37"/>
      <c r="G133" s="41"/>
      <c r="H133" s="37"/>
      <c r="I133" s="37"/>
      <c r="J133" s="37"/>
      <c r="K133" s="37"/>
    </row>
    <row r="134" spans="1:11" x14ac:dyDescent="0.25">
      <c r="A134" s="37"/>
      <c r="B134" s="37"/>
      <c r="C134" s="42"/>
      <c r="D134" s="43"/>
      <c r="E134" s="37"/>
      <c r="F134" s="37"/>
      <c r="G134" s="41"/>
      <c r="H134" s="37"/>
      <c r="I134" s="37"/>
      <c r="J134" s="37"/>
      <c r="K134" s="37"/>
    </row>
    <row r="135" spans="1:11" x14ac:dyDescent="0.25">
      <c r="A135" s="37"/>
      <c r="B135" s="37"/>
      <c r="C135" s="42"/>
      <c r="D135" s="43"/>
      <c r="E135" s="37"/>
      <c r="F135" s="37"/>
      <c r="G135" s="41"/>
      <c r="H135" s="37"/>
      <c r="I135" s="37"/>
      <c r="J135" s="37"/>
      <c r="K135" s="37"/>
    </row>
    <row r="136" spans="1:11" x14ac:dyDescent="0.25">
      <c r="A136" s="37"/>
      <c r="B136" s="37"/>
      <c r="C136" s="42"/>
      <c r="D136" s="43"/>
      <c r="E136" s="37"/>
      <c r="F136" s="37"/>
      <c r="G136" s="37"/>
      <c r="H136" s="37"/>
      <c r="I136" s="37"/>
      <c r="J136" s="37"/>
      <c r="K136" s="37"/>
    </row>
  </sheetData>
  <sheetProtection algorithmName="SHA-512" hashValue="z3Bo+M9LD62Zpsq3RtPOvcoglLLe5QYUT89NyJyZofmkx/IfYv3cTEJBtw9OzTw7pTRiKiruWsETHGug3BWUDw==" saltValue="ljsUCqcQn93P5JAVwdlZaQ==" spinCount="100000" sheet="1" objects="1" scenarios="1" selectLockedCells="1" selectUnlockedCells="1"/>
  <mergeCells count="2">
    <mergeCell ref="A3:B3"/>
    <mergeCell ref="A103:B103"/>
  </mergeCells>
  <pageMargins left="0.7" right="0.7" top="0.75" bottom="0.75" header="0.3" footer="0.3"/>
  <pageSetup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34998626667073579"/>
  </sheetPr>
  <dimension ref="A1:L184"/>
  <sheetViews>
    <sheetView zoomScale="130" zoomScaleNormal="130" workbookViewId="0">
      <selection activeCell="E168" sqref="E168"/>
    </sheetView>
  </sheetViews>
  <sheetFormatPr defaultRowHeight="15.75" x14ac:dyDescent="0.25"/>
  <cols>
    <col min="1" max="1" width="24.140625" style="53" customWidth="1"/>
    <col min="2" max="2" width="27.5703125" style="53" customWidth="1"/>
    <col min="3" max="3" width="16.140625" style="53" customWidth="1"/>
    <col min="4" max="4" width="15.5703125" style="54" customWidth="1"/>
    <col min="5" max="5" width="14.140625" style="55" customWidth="1"/>
    <col min="6" max="6" width="14.140625" style="56" customWidth="1"/>
    <col min="7" max="7" width="11.5703125" style="55" bestFit="1" customWidth="1"/>
    <col min="8" max="8" width="11.7109375" style="55" bestFit="1" customWidth="1"/>
    <col min="9" max="9" width="8.7109375" style="55" customWidth="1"/>
    <col min="10" max="10" width="29.85546875" style="55" bestFit="1" customWidth="1"/>
    <col min="11" max="11" width="14" style="55" customWidth="1"/>
    <col min="12" max="12" width="12.42578125" style="55" customWidth="1"/>
    <col min="13" max="13" width="13.28515625" style="55" customWidth="1"/>
    <col min="14" max="16384" width="9.140625" style="55"/>
  </cols>
  <sheetData>
    <row r="1" spans="1:12" x14ac:dyDescent="0.25">
      <c r="A1" s="53" t="s">
        <v>29</v>
      </c>
      <c r="B1" s="55"/>
    </row>
    <row r="3" spans="1:12" x14ac:dyDescent="0.25">
      <c r="A3" s="70" t="s">
        <v>22</v>
      </c>
      <c r="B3" s="71"/>
    </row>
    <row r="4" spans="1:12" x14ac:dyDescent="0.25">
      <c r="A4" s="44" t="s">
        <v>31</v>
      </c>
      <c r="B4" s="32"/>
    </row>
    <row r="5" spans="1:12" x14ac:dyDescent="0.25">
      <c r="A5" s="44" t="s">
        <v>479</v>
      </c>
      <c r="B5" s="32"/>
    </row>
    <row r="7" spans="1:12" x14ac:dyDescent="0.25">
      <c r="A7" s="63" t="s">
        <v>478</v>
      </c>
    </row>
    <row r="9" spans="1:12" x14ac:dyDescent="0.25">
      <c r="B9" s="57" t="s">
        <v>206</v>
      </c>
      <c r="C9" s="64">
        <v>0.1</v>
      </c>
    </row>
    <row r="10" spans="1:12" x14ac:dyDescent="0.25">
      <c r="B10" s="57" t="s">
        <v>209</v>
      </c>
      <c r="C10" s="64">
        <v>0.27</v>
      </c>
    </row>
    <row r="11" spans="1:12" ht="15.75" customHeight="1" x14ac:dyDescent="0.25"/>
    <row r="12" spans="1:12" ht="31.5" x14ac:dyDescent="0.25">
      <c r="A12" s="57" t="s">
        <v>197</v>
      </c>
      <c r="B12" s="57" t="s">
        <v>198</v>
      </c>
      <c r="C12" s="57" t="s">
        <v>199</v>
      </c>
      <c r="D12" s="57" t="s">
        <v>486</v>
      </c>
      <c r="E12" s="57" t="s">
        <v>485</v>
      </c>
      <c r="F12" s="57" t="s">
        <v>200</v>
      </c>
      <c r="G12" s="57" t="s">
        <v>201</v>
      </c>
      <c r="H12" s="57" t="s">
        <v>202</v>
      </c>
    </row>
    <row r="13" spans="1:12" x14ac:dyDescent="0.25">
      <c r="A13" s="50" t="s">
        <v>203</v>
      </c>
      <c r="B13" s="58" t="s">
        <v>204</v>
      </c>
      <c r="C13" s="59" t="s">
        <v>205</v>
      </c>
      <c r="D13" s="61">
        <v>2560</v>
      </c>
      <c r="E13" s="60"/>
      <c r="F13" s="62">
        <v>5</v>
      </c>
      <c r="G13" s="18"/>
      <c r="H13" s="12"/>
    </row>
    <row r="14" spans="1:12" x14ac:dyDescent="0.25">
      <c r="A14" s="50" t="s">
        <v>207</v>
      </c>
      <c r="B14" s="58" t="s">
        <v>208</v>
      </c>
      <c r="C14" s="59" t="s">
        <v>205</v>
      </c>
      <c r="D14" s="61">
        <v>2880</v>
      </c>
      <c r="E14" s="60"/>
      <c r="F14" s="62">
        <v>1</v>
      </c>
      <c r="G14" s="18"/>
      <c r="H14" s="12"/>
    </row>
    <row r="15" spans="1:12" x14ac:dyDescent="0.25">
      <c r="A15" s="50" t="s">
        <v>210</v>
      </c>
      <c r="B15" s="58" t="s">
        <v>211</v>
      </c>
      <c r="C15" s="59" t="s">
        <v>205</v>
      </c>
      <c r="D15" s="61">
        <v>2390</v>
      </c>
      <c r="E15" s="60"/>
      <c r="F15" s="62">
        <v>3</v>
      </c>
      <c r="G15" s="18"/>
      <c r="H15" s="12"/>
    </row>
    <row r="16" spans="1:12" x14ac:dyDescent="0.25">
      <c r="A16" s="50" t="s">
        <v>212</v>
      </c>
      <c r="B16" s="58" t="s">
        <v>213</v>
      </c>
      <c r="C16" s="59" t="s">
        <v>214</v>
      </c>
      <c r="D16" s="61">
        <v>2080</v>
      </c>
      <c r="E16" s="60"/>
      <c r="F16" s="62">
        <v>5</v>
      </c>
      <c r="G16" s="18"/>
      <c r="H16" s="12"/>
      <c r="L16" s="56"/>
    </row>
    <row r="17" spans="1:8" x14ac:dyDescent="0.25">
      <c r="A17" s="50" t="s">
        <v>216</v>
      </c>
      <c r="B17" s="58" t="s">
        <v>217</v>
      </c>
      <c r="C17" s="59" t="s">
        <v>218</v>
      </c>
      <c r="D17" s="61">
        <v>2450</v>
      </c>
      <c r="E17" s="60"/>
      <c r="F17" s="62">
        <v>5</v>
      </c>
      <c r="G17" s="18"/>
      <c r="H17" s="12"/>
    </row>
    <row r="18" spans="1:8" x14ac:dyDescent="0.25">
      <c r="A18" s="50" t="s">
        <v>220</v>
      </c>
      <c r="B18" s="58" t="s">
        <v>221</v>
      </c>
      <c r="C18" s="59" t="s">
        <v>214</v>
      </c>
      <c r="D18" s="61">
        <v>2150</v>
      </c>
      <c r="E18" s="60"/>
      <c r="F18" s="62">
        <v>1</v>
      </c>
      <c r="G18" s="18"/>
      <c r="H18" s="12"/>
    </row>
    <row r="19" spans="1:8" x14ac:dyDescent="0.25">
      <c r="A19" s="50" t="s">
        <v>223</v>
      </c>
      <c r="B19" s="58" t="s">
        <v>224</v>
      </c>
      <c r="C19" s="59" t="s">
        <v>205</v>
      </c>
      <c r="D19" s="61">
        <v>2120</v>
      </c>
      <c r="E19" s="60"/>
      <c r="F19" s="62">
        <v>8</v>
      </c>
      <c r="G19" s="18"/>
      <c r="H19" s="12"/>
    </row>
    <row r="20" spans="1:8" x14ac:dyDescent="0.25">
      <c r="A20" s="50" t="s">
        <v>226</v>
      </c>
      <c r="B20" s="58" t="s">
        <v>227</v>
      </c>
      <c r="C20" s="59" t="s">
        <v>205</v>
      </c>
      <c r="D20" s="61">
        <v>2300</v>
      </c>
      <c r="E20" s="60"/>
      <c r="F20" s="62">
        <v>9</v>
      </c>
      <c r="G20" s="18"/>
      <c r="H20" s="12"/>
    </row>
    <row r="21" spans="1:8" x14ac:dyDescent="0.25">
      <c r="A21" s="50" t="s">
        <v>228</v>
      </c>
      <c r="B21" s="58" t="s">
        <v>229</v>
      </c>
      <c r="C21" s="59" t="s">
        <v>218</v>
      </c>
      <c r="D21" s="61">
        <v>2380</v>
      </c>
      <c r="E21" s="60"/>
      <c r="F21" s="62">
        <v>1</v>
      </c>
      <c r="G21" s="18"/>
      <c r="H21" s="12"/>
    </row>
    <row r="22" spans="1:8" x14ac:dyDescent="0.25">
      <c r="A22" s="50" t="s">
        <v>231</v>
      </c>
      <c r="B22" s="58" t="s">
        <v>232</v>
      </c>
      <c r="C22" s="59" t="s">
        <v>214</v>
      </c>
      <c r="D22" s="61">
        <v>2080</v>
      </c>
      <c r="E22" s="60"/>
      <c r="F22" s="62">
        <v>6</v>
      </c>
      <c r="G22" s="18"/>
      <c r="H22" s="12"/>
    </row>
    <row r="23" spans="1:8" x14ac:dyDescent="0.25">
      <c r="A23" s="50" t="s">
        <v>234</v>
      </c>
      <c r="B23" s="58" t="s">
        <v>235</v>
      </c>
      <c r="C23" s="59" t="s">
        <v>214</v>
      </c>
      <c r="D23" s="61">
        <v>2400</v>
      </c>
      <c r="E23" s="60"/>
      <c r="F23" s="62">
        <v>7</v>
      </c>
      <c r="G23" s="18"/>
      <c r="H23" s="12"/>
    </row>
    <row r="24" spans="1:8" x14ac:dyDescent="0.25">
      <c r="A24" s="50" t="s">
        <v>203</v>
      </c>
      <c r="B24" s="58" t="s">
        <v>236</v>
      </c>
      <c r="C24" s="59" t="s">
        <v>205</v>
      </c>
      <c r="D24" s="61">
        <v>2480</v>
      </c>
      <c r="E24" s="60"/>
      <c r="F24" s="62">
        <v>7</v>
      </c>
      <c r="G24" s="18"/>
      <c r="H24" s="12"/>
    </row>
    <row r="25" spans="1:8" x14ac:dyDescent="0.25">
      <c r="A25" s="50" t="s">
        <v>239</v>
      </c>
      <c r="B25" s="58" t="s">
        <v>240</v>
      </c>
      <c r="C25" s="59" t="s">
        <v>205</v>
      </c>
      <c r="D25" s="61">
        <v>2160</v>
      </c>
      <c r="E25" s="60"/>
      <c r="F25" s="62">
        <v>3</v>
      </c>
      <c r="G25" s="18"/>
      <c r="H25" s="12"/>
    </row>
    <row r="26" spans="1:8" x14ac:dyDescent="0.25">
      <c r="A26" s="50" t="s">
        <v>241</v>
      </c>
      <c r="B26" s="58" t="s">
        <v>242</v>
      </c>
      <c r="C26" s="59" t="s">
        <v>205</v>
      </c>
      <c r="D26" s="61">
        <v>2400</v>
      </c>
      <c r="E26" s="60"/>
      <c r="F26" s="62">
        <v>2</v>
      </c>
      <c r="G26" s="18"/>
      <c r="H26" s="12"/>
    </row>
    <row r="27" spans="1:8" x14ac:dyDescent="0.25">
      <c r="A27" s="50" t="s">
        <v>243</v>
      </c>
      <c r="B27" s="58" t="s">
        <v>244</v>
      </c>
      <c r="C27" s="59" t="s">
        <v>205</v>
      </c>
      <c r="D27" s="61">
        <v>2160</v>
      </c>
      <c r="E27" s="60"/>
      <c r="F27" s="62">
        <v>4</v>
      </c>
      <c r="G27" s="18"/>
      <c r="H27" s="12"/>
    </row>
    <row r="28" spans="1:8" x14ac:dyDescent="0.25">
      <c r="A28" s="50" t="s">
        <v>245</v>
      </c>
      <c r="B28" s="58" t="s">
        <v>246</v>
      </c>
      <c r="C28" s="59" t="s">
        <v>205</v>
      </c>
      <c r="D28" s="61">
        <v>3800</v>
      </c>
      <c r="E28" s="60"/>
      <c r="F28" s="62">
        <v>2</v>
      </c>
      <c r="G28" s="18"/>
      <c r="H28" s="12"/>
    </row>
    <row r="29" spans="1:8" ht="31.5" x14ac:dyDescent="0.25">
      <c r="A29" s="50" t="s">
        <v>247</v>
      </c>
      <c r="B29" s="58" t="s">
        <v>248</v>
      </c>
      <c r="C29" s="59" t="s">
        <v>214</v>
      </c>
      <c r="D29" s="61">
        <v>4080</v>
      </c>
      <c r="E29" s="60"/>
      <c r="F29" s="62">
        <v>3</v>
      </c>
      <c r="G29" s="18"/>
      <c r="H29" s="12"/>
    </row>
    <row r="30" spans="1:8" x14ac:dyDescent="0.25">
      <c r="A30" s="50" t="s">
        <v>249</v>
      </c>
      <c r="B30" s="58" t="s">
        <v>250</v>
      </c>
      <c r="C30" s="59" t="s">
        <v>205</v>
      </c>
      <c r="D30" s="61">
        <v>2210</v>
      </c>
      <c r="E30" s="60"/>
      <c r="F30" s="62">
        <v>4</v>
      </c>
      <c r="G30" s="18"/>
      <c r="H30" s="12"/>
    </row>
    <row r="31" spans="1:8" ht="31.5" x14ac:dyDescent="0.25">
      <c r="A31" s="50" t="s">
        <v>251</v>
      </c>
      <c r="B31" s="58" t="s">
        <v>252</v>
      </c>
      <c r="C31" s="59" t="s">
        <v>205</v>
      </c>
      <c r="D31" s="61">
        <v>2300</v>
      </c>
      <c r="E31" s="60"/>
      <c r="F31" s="62">
        <v>7</v>
      </c>
      <c r="G31" s="18"/>
      <c r="H31" s="12"/>
    </row>
    <row r="32" spans="1:8" x14ac:dyDescent="0.25">
      <c r="A32" s="50" t="s">
        <v>253</v>
      </c>
      <c r="B32" s="58" t="s">
        <v>254</v>
      </c>
      <c r="C32" s="59" t="s">
        <v>205</v>
      </c>
      <c r="D32" s="61">
        <v>2300</v>
      </c>
      <c r="E32" s="60"/>
      <c r="F32" s="62">
        <v>4</v>
      </c>
      <c r="G32" s="18"/>
      <c r="H32" s="12"/>
    </row>
    <row r="33" spans="1:8" ht="31.5" x14ac:dyDescent="0.25">
      <c r="A33" s="50" t="s">
        <v>255</v>
      </c>
      <c r="B33" s="58" t="s">
        <v>256</v>
      </c>
      <c r="C33" s="59" t="s">
        <v>218</v>
      </c>
      <c r="D33" s="61">
        <v>4080</v>
      </c>
      <c r="E33" s="60"/>
      <c r="F33" s="62">
        <v>6</v>
      </c>
      <c r="G33" s="18"/>
      <c r="H33" s="12"/>
    </row>
    <row r="34" spans="1:8" x14ac:dyDescent="0.25">
      <c r="A34" s="50" t="s">
        <v>241</v>
      </c>
      <c r="B34" s="58" t="s">
        <v>257</v>
      </c>
      <c r="C34" s="59" t="s">
        <v>205</v>
      </c>
      <c r="D34" s="61">
        <v>3200</v>
      </c>
      <c r="E34" s="60"/>
      <c r="F34" s="62">
        <v>8</v>
      </c>
      <c r="G34" s="18"/>
      <c r="H34" s="12"/>
    </row>
    <row r="35" spans="1:8" x14ac:dyDescent="0.25">
      <c r="A35" s="50" t="s">
        <v>239</v>
      </c>
      <c r="B35" s="58" t="s">
        <v>258</v>
      </c>
      <c r="C35" s="59" t="s">
        <v>205</v>
      </c>
      <c r="D35" s="61">
        <v>2320</v>
      </c>
      <c r="E35" s="60"/>
      <c r="F35" s="62">
        <v>6</v>
      </c>
      <c r="G35" s="18"/>
      <c r="H35" s="12"/>
    </row>
    <row r="36" spans="1:8" x14ac:dyDescent="0.25">
      <c r="A36" s="50" t="s">
        <v>259</v>
      </c>
      <c r="B36" s="58" t="s">
        <v>260</v>
      </c>
      <c r="C36" s="59" t="s">
        <v>205</v>
      </c>
      <c r="D36" s="61">
        <v>3800</v>
      </c>
      <c r="E36" s="60"/>
      <c r="F36" s="62">
        <v>7</v>
      </c>
      <c r="G36" s="18"/>
      <c r="H36" s="12"/>
    </row>
    <row r="37" spans="1:8" x14ac:dyDescent="0.25">
      <c r="A37" s="50" t="s">
        <v>241</v>
      </c>
      <c r="B37" s="58" t="s">
        <v>261</v>
      </c>
      <c r="C37" s="59" t="s">
        <v>205</v>
      </c>
      <c r="D37" s="61">
        <v>2280</v>
      </c>
      <c r="E37" s="60"/>
      <c r="F37" s="62">
        <v>6</v>
      </c>
      <c r="G37" s="18"/>
      <c r="H37" s="12"/>
    </row>
    <row r="38" spans="1:8" x14ac:dyDescent="0.25">
      <c r="A38" s="50" t="s">
        <v>262</v>
      </c>
      <c r="B38" s="58" t="s">
        <v>263</v>
      </c>
      <c r="C38" s="59" t="s">
        <v>214</v>
      </c>
      <c r="D38" s="61">
        <v>2400</v>
      </c>
      <c r="E38" s="60"/>
      <c r="F38" s="62">
        <v>9</v>
      </c>
      <c r="G38" s="18"/>
      <c r="H38" s="12"/>
    </row>
    <row r="39" spans="1:8" ht="31.5" x14ac:dyDescent="0.25">
      <c r="A39" s="50" t="s">
        <v>264</v>
      </c>
      <c r="B39" s="58" t="s">
        <v>265</v>
      </c>
      <c r="C39" s="59" t="s">
        <v>214</v>
      </c>
      <c r="D39" s="61">
        <v>2480</v>
      </c>
      <c r="E39" s="60"/>
      <c r="F39" s="62">
        <v>8</v>
      </c>
      <c r="G39" s="18"/>
      <c r="H39" s="12"/>
    </row>
    <row r="40" spans="1:8" x14ac:dyDescent="0.25">
      <c r="A40" s="50" t="s">
        <v>266</v>
      </c>
      <c r="B40" s="58" t="s">
        <v>267</v>
      </c>
      <c r="C40" s="59" t="s">
        <v>205</v>
      </c>
      <c r="D40" s="61">
        <v>2380</v>
      </c>
      <c r="E40" s="60"/>
      <c r="F40" s="62">
        <v>5</v>
      </c>
      <c r="G40" s="18"/>
      <c r="H40" s="12"/>
    </row>
    <row r="41" spans="1:8" ht="31.5" x14ac:dyDescent="0.25">
      <c r="A41" s="50" t="s">
        <v>268</v>
      </c>
      <c r="B41" s="58" t="s">
        <v>269</v>
      </c>
      <c r="C41" s="59" t="s">
        <v>218</v>
      </c>
      <c r="D41" s="61">
        <v>2430</v>
      </c>
      <c r="E41" s="60"/>
      <c r="F41" s="62">
        <v>7</v>
      </c>
      <c r="G41" s="18"/>
      <c r="H41" s="12"/>
    </row>
    <row r="42" spans="1:8" x14ac:dyDescent="0.25">
      <c r="A42" s="50" t="s">
        <v>270</v>
      </c>
      <c r="B42" s="58" t="s">
        <v>271</v>
      </c>
      <c r="C42" s="59" t="s">
        <v>214</v>
      </c>
      <c r="D42" s="61">
        <v>2420</v>
      </c>
      <c r="E42" s="60"/>
      <c r="F42" s="62">
        <v>5</v>
      </c>
      <c r="G42" s="18"/>
      <c r="H42" s="12"/>
    </row>
    <row r="43" spans="1:8" ht="31.5" x14ac:dyDescent="0.25">
      <c r="A43" s="50" t="s">
        <v>272</v>
      </c>
      <c r="B43" s="58" t="s">
        <v>273</v>
      </c>
      <c r="C43" s="59" t="s">
        <v>205</v>
      </c>
      <c r="D43" s="61">
        <v>2880</v>
      </c>
      <c r="E43" s="60"/>
      <c r="F43" s="62">
        <v>8</v>
      </c>
      <c r="G43" s="18"/>
      <c r="H43" s="12"/>
    </row>
    <row r="44" spans="1:8" x14ac:dyDescent="0.25">
      <c r="A44" s="50" t="s">
        <v>274</v>
      </c>
      <c r="B44" s="58" t="s">
        <v>275</v>
      </c>
      <c r="C44" s="59" t="s">
        <v>205</v>
      </c>
      <c r="D44" s="61">
        <v>2600</v>
      </c>
      <c r="E44" s="60"/>
      <c r="F44" s="62">
        <v>10</v>
      </c>
      <c r="G44" s="18"/>
      <c r="H44" s="12"/>
    </row>
    <row r="45" spans="1:8" x14ac:dyDescent="0.25">
      <c r="A45" s="50" t="s">
        <v>216</v>
      </c>
      <c r="B45" s="58" t="s">
        <v>276</v>
      </c>
      <c r="C45" s="59" t="s">
        <v>218</v>
      </c>
      <c r="D45" s="61">
        <v>2560</v>
      </c>
      <c r="E45" s="60"/>
      <c r="F45" s="62">
        <v>4</v>
      </c>
      <c r="G45" s="18"/>
      <c r="H45" s="12"/>
    </row>
    <row r="46" spans="1:8" x14ac:dyDescent="0.25">
      <c r="A46" s="50" t="s">
        <v>277</v>
      </c>
      <c r="B46" s="58" t="s">
        <v>278</v>
      </c>
      <c r="C46" s="59" t="s">
        <v>205</v>
      </c>
      <c r="D46" s="61">
        <v>2140</v>
      </c>
      <c r="E46" s="60"/>
      <c r="F46" s="62">
        <v>5</v>
      </c>
      <c r="G46" s="18"/>
      <c r="H46" s="12"/>
    </row>
    <row r="47" spans="1:8" ht="31.5" x14ac:dyDescent="0.25">
      <c r="A47" s="50" t="s">
        <v>279</v>
      </c>
      <c r="B47" s="58" t="s">
        <v>280</v>
      </c>
      <c r="C47" s="59" t="s">
        <v>218</v>
      </c>
      <c r="D47" s="61">
        <v>2460</v>
      </c>
      <c r="E47" s="60"/>
      <c r="F47" s="62">
        <v>4</v>
      </c>
      <c r="G47" s="18"/>
      <c r="H47" s="12"/>
    </row>
    <row r="48" spans="1:8" x14ac:dyDescent="0.25">
      <c r="A48" s="50" t="s">
        <v>281</v>
      </c>
      <c r="B48" s="58" t="s">
        <v>282</v>
      </c>
      <c r="C48" s="59" t="s">
        <v>214</v>
      </c>
      <c r="D48" s="61">
        <v>2760</v>
      </c>
      <c r="E48" s="60"/>
      <c r="F48" s="62">
        <v>5</v>
      </c>
      <c r="G48" s="18"/>
      <c r="H48" s="12"/>
    </row>
    <row r="49" spans="1:8" x14ac:dyDescent="0.25">
      <c r="A49" s="50" t="s">
        <v>283</v>
      </c>
      <c r="B49" s="58" t="s">
        <v>284</v>
      </c>
      <c r="C49" s="59" t="s">
        <v>214</v>
      </c>
      <c r="D49" s="61">
        <v>2640</v>
      </c>
      <c r="E49" s="60"/>
      <c r="F49" s="62">
        <v>8</v>
      </c>
      <c r="G49" s="18"/>
      <c r="H49" s="12"/>
    </row>
    <row r="50" spans="1:8" x14ac:dyDescent="0.25">
      <c r="A50" s="50" t="s">
        <v>285</v>
      </c>
      <c r="B50" s="58" t="s">
        <v>286</v>
      </c>
      <c r="C50" s="59" t="s">
        <v>205</v>
      </c>
      <c r="D50" s="61">
        <v>2300</v>
      </c>
      <c r="E50" s="60"/>
      <c r="F50" s="62">
        <v>6</v>
      </c>
      <c r="G50" s="18"/>
      <c r="H50" s="12"/>
    </row>
    <row r="51" spans="1:8" ht="31.5" x14ac:dyDescent="0.25">
      <c r="A51" s="50" t="s">
        <v>287</v>
      </c>
      <c r="B51" s="58" t="s">
        <v>288</v>
      </c>
      <c r="C51" s="59" t="s">
        <v>214</v>
      </c>
      <c r="D51" s="61">
        <v>2640</v>
      </c>
      <c r="E51" s="60"/>
      <c r="F51" s="62">
        <v>9</v>
      </c>
      <c r="G51" s="18"/>
      <c r="H51" s="12"/>
    </row>
    <row r="52" spans="1:8" x14ac:dyDescent="0.25">
      <c r="A52" s="50" t="s">
        <v>289</v>
      </c>
      <c r="B52" s="58" t="s">
        <v>290</v>
      </c>
      <c r="C52" s="59" t="s">
        <v>214</v>
      </c>
      <c r="D52" s="61">
        <v>2270</v>
      </c>
      <c r="E52" s="60"/>
      <c r="F52" s="62">
        <v>6</v>
      </c>
      <c r="G52" s="18"/>
      <c r="H52" s="12"/>
    </row>
    <row r="53" spans="1:8" x14ac:dyDescent="0.25">
      <c r="A53" s="50" t="s">
        <v>262</v>
      </c>
      <c r="B53" s="58" t="s">
        <v>291</v>
      </c>
      <c r="C53" s="59" t="s">
        <v>214</v>
      </c>
      <c r="D53" s="61">
        <v>2400</v>
      </c>
      <c r="E53" s="60"/>
      <c r="F53" s="62">
        <v>7</v>
      </c>
      <c r="G53" s="18"/>
      <c r="H53" s="12"/>
    </row>
    <row r="54" spans="1:8" x14ac:dyDescent="0.25">
      <c r="A54" s="50" t="s">
        <v>292</v>
      </c>
      <c r="B54" s="58" t="s">
        <v>293</v>
      </c>
      <c r="C54" s="59" t="s">
        <v>214</v>
      </c>
      <c r="D54" s="61">
        <v>2720</v>
      </c>
      <c r="E54" s="60"/>
      <c r="F54" s="62">
        <v>7</v>
      </c>
      <c r="G54" s="18"/>
      <c r="H54" s="12"/>
    </row>
    <row r="55" spans="1:8" x14ac:dyDescent="0.25">
      <c r="A55" s="50" t="s">
        <v>294</v>
      </c>
      <c r="B55" s="58" t="s">
        <v>295</v>
      </c>
      <c r="C55" s="59" t="s">
        <v>205</v>
      </c>
      <c r="D55" s="61">
        <v>2100</v>
      </c>
      <c r="E55" s="60"/>
      <c r="F55" s="62">
        <v>6</v>
      </c>
      <c r="G55" s="18"/>
      <c r="H55" s="12"/>
    </row>
    <row r="56" spans="1:8" x14ac:dyDescent="0.25">
      <c r="A56" s="50" t="s">
        <v>296</v>
      </c>
      <c r="B56" s="58" t="s">
        <v>297</v>
      </c>
      <c r="C56" s="59" t="s">
        <v>214</v>
      </c>
      <c r="D56" s="61">
        <v>2300</v>
      </c>
      <c r="E56" s="60"/>
      <c r="F56" s="62">
        <v>11</v>
      </c>
      <c r="G56" s="18"/>
      <c r="H56" s="12"/>
    </row>
    <row r="57" spans="1:8" ht="31.5" x14ac:dyDescent="0.25">
      <c r="A57" s="50" t="s">
        <v>272</v>
      </c>
      <c r="B57" s="58" t="s">
        <v>273</v>
      </c>
      <c r="C57" s="59" t="s">
        <v>205</v>
      </c>
      <c r="D57" s="61">
        <v>2880</v>
      </c>
      <c r="E57" s="60"/>
      <c r="F57" s="62">
        <v>7</v>
      </c>
      <c r="G57" s="18"/>
      <c r="H57" s="12"/>
    </row>
    <row r="58" spans="1:8" x14ac:dyDescent="0.25">
      <c r="A58" s="50" t="s">
        <v>239</v>
      </c>
      <c r="B58" s="58" t="s">
        <v>298</v>
      </c>
      <c r="C58" s="59" t="s">
        <v>205</v>
      </c>
      <c r="D58" s="61">
        <v>2390</v>
      </c>
      <c r="E58" s="60"/>
      <c r="F58" s="62">
        <v>1</v>
      </c>
      <c r="G58" s="18"/>
      <c r="H58" s="12"/>
    </row>
    <row r="59" spans="1:8" x14ac:dyDescent="0.25">
      <c r="A59" s="50" t="s">
        <v>239</v>
      </c>
      <c r="B59" s="58" t="s">
        <v>299</v>
      </c>
      <c r="C59" s="59" t="s">
        <v>205</v>
      </c>
      <c r="D59" s="61">
        <v>2610</v>
      </c>
      <c r="E59" s="60"/>
      <c r="F59" s="62">
        <v>1</v>
      </c>
      <c r="G59" s="18"/>
      <c r="H59" s="12"/>
    </row>
    <row r="60" spans="1:8" x14ac:dyDescent="0.25">
      <c r="A60" s="50" t="s">
        <v>300</v>
      </c>
      <c r="B60" s="58" t="s">
        <v>301</v>
      </c>
      <c r="C60" s="59" t="s">
        <v>214</v>
      </c>
      <c r="D60" s="61">
        <v>2120</v>
      </c>
      <c r="E60" s="60"/>
      <c r="F60" s="62">
        <v>3</v>
      </c>
      <c r="G60" s="18"/>
      <c r="H60" s="12"/>
    </row>
    <row r="61" spans="1:8" x14ac:dyDescent="0.25">
      <c r="A61" s="50" t="s">
        <v>302</v>
      </c>
      <c r="B61" s="58" t="s">
        <v>303</v>
      </c>
      <c r="C61" s="59" t="s">
        <v>214</v>
      </c>
      <c r="D61" s="61">
        <v>2240</v>
      </c>
      <c r="E61" s="60"/>
      <c r="F61" s="62">
        <v>2</v>
      </c>
      <c r="G61" s="18"/>
      <c r="H61" s="12"/>
    </row>
    <row r="62" spans="1:8" x14ac:dyDescent="0.25">
      <c r="A62" s="50" t="s">
        <v>304</v>
      </c>
      <c r="B62" s="58" t="s">
        <v>305</v>
      </c>
      <c r="C62" s="59" t="s">
        <v>205</v>
      </c>
      <c r="D62" s="61">
        <v>2210</v>
      </c>
      <c r="E62" s="60"/>
      <c r="F62" s="62">
        <v>9</v>
      </c>
      <c r="G62" s="18"/>
      <c r="H62" s="12"/>
    </row>
    <row r="63" spans="1:8" x14ac:dyDescent="0.25">
      <c r="A63" s="50" t="s">
        <v>306</v>
      </c>
      <c r="B63" s="58" t="s">
        <v>307</v>
      </c>
      <c r="C63" s="59" t="s">
        <v>214</v>
      </c>
      <c r="D63" s="61">
        <v>2720</v>
      </c>
      <c r="E63" s="60"/>
      <c r="F63" s="62">
        <v>1</v>
      </c>
      <c r="G63" s="18"/>
      <c r="H63" s="12"/>
    </row>
    <row r="64" spans="1:8" x14ac:dyDescent="0.25">
      <c r="A64" s="50" t="s">
        <v>308</v>
      </c>
      <c r="B64" s="58" t="s">
        <v>309</v>
      </c>
      <c r="C64" s="59" t="s">
        <v>214</v>
      </c>
      <c r="D64" s="61">
        <v>2200</v>
      </c>
      <c r="E64" s="60"/>
      <c r="F64" s="62">
        <v>6</v>
      </c>
      <c r="G64" s="18"/>
      <c r="H64" s="12"/>
    </row>
    <row r="65" spans="1:8" x14ac:dyDescent="0.25">
      <c r="A65" s="50" t="s">
        <v>310</v>
      </c>
      <c r="B65" s="58" t="s">
        <v>311</v>
      </c>
      <c r="C65" s="59" t="s">
        <v>214</v>
      </c>
      <c r="D65" s="61">
        <v>2120</v>
      </c>
      <c r="E65" s="60"/>
      <c r="F65" s="62">
        <v>3</v>
      </c>
      <c r="G65" s="18"/>
      <c r="H65" s="12"/>
    </row>
    <row r="66" spans="1:8" x14ac:dyDescent="0.25">
      <c r="A66" s="50" t="s">
        <v>312</v>
      </c>
      <c r="B66" s="58" t="s">
        <v>313</v>
      </c>
      <c r="C66" s="59" t="s">
        <v>205</v>
      </c>
      <c r="D66" s="61">
        <v>2390</v>
      </c>
      <c r="E66" s="60"/>
      <c r="F66" s="62">
        <v>8</v>
      </c>
      <c r="G66" s="18"/>
      <c r="H66" s="12"/>
    </row>
    <row r="67" spans="1:8" x14ac:dyDescent="0.25">
      <c r="A67" s="50" t="s">
        <v>314</v>
      </c>
      <c r="B67" s="58" t="s">
        <v>315</v>
      </c>
      <c r="C67" s="59" t="s">
        <v>205</v>
      </c>
      <c r="D67" s="61">
        <v>2400</v>
      </c>
      <c r="E67" s="60"/>
      <c r="F67" s="62">
        <v>2</v>
      </c>
      <c r="G67" s="18"/>
      <c r="H67" s="12"/>
    </row>
    <row r="68" spans="1:8" x14ac:dyDescent="0.25">
      <c r="A68" s="50" t="s">
        <v>316</v>
      </c>
      <c r="B68" s="58" t="s">
        <v>317</v>
      </c>
      <c r="C68" s="59" t="s">
        <v>205</v>
      </c>
      <c r="D68" s="61">
        <v>2400</v>
      </c>
      <c r="E68" s="60"/>
      <c r="F68" s="62">
        <v>4</v>
      </c>
      <c r="G68" s="18"/>
      <c r="H68" s="12"/>
    </row>
    <row r="69" spans="1:8" x14ac:dyDescent="0.25">
      <c r="A69" s="50" t="s">
        <v>318</v>
      </c>
      <c r="B69" s="58" t="s">
        <v>319</v>
      </c>
      <c r="C69" s="59" t="s">
        <v>214</v>
      </c>
      <c r="D69" s="61">
        <v>2440</v>
      </c>
      <c r="E69" s="60"/>
      <c r="F69" s="62">
        <v>3</v>
      </c>
      <c r="G69" s="18"/>
      <c r="H69" s="12"/>
    </row>
    <row r="70" spans="1:8" ht="31.5" x14ac:dyDescent="0.25">
      <c r="A70" s="50" t="s">
        <v>320</v>
      </c>
      <c r="B70" s="58" t="s">
        <v>321</v>
      </c>
      <c r="C70" s="59" t="s">
        <v>218</v>
      </c>
      <c r="D70" s="61">
        <v>2370</v>
      </c>
      <c r="E70" s="60"/>
      <c r="F70" s="62">
        <v>9</v>
      </c>
      <c r="G70" s="18"/>
      <c r="H70" s="12"/>
    </row>
    <row r="71" spans="1:8" ht="31.5" x14ac:dyDescent="0.25">
      <c r="A71" s="50" t="s">
        <v>322</v>
      </c>
      <c r="B71" s="58" t="s">
        <v>323</v>
      </c>
      <c r="C71" s="59" t="s">
        <v>214</v>
      </c>
      <c r="D71" s="61">
        <v>2290</v>
      </c>
      <c r="E71" s="60"/>
      <c r="F71" s="62">
        <v>7</v>
      </c>
      <c r="G71" s="18"/>
      <c r="H71" s="12"/>
    </row>
    <row r="72" spans="1:8" x14ac:dyDescent="0.25">
      <c r="A72" s="50" t="s">
        <v>324</v>
      </c>
      <c r="B72" s="58" t="s">
        <v>325</v>
      </c>
      <c r="C72" s="59" t="s">
        <v>214</v>
      </c>
      <c r="D72" s="61">
        <v>2280</v>
      </c>
      <c r="E72" s="60"/>
      <c r="F72" s="62">
        <v>6</v>
      </c>
      <c r="G72" s="18"/>
      <c r="H72" s="12"/>
    </row>
    <row r="73" spans="1:8" x14ac:dyDescent="0.25">
      <c r="A73" s="50" t="s">
        <v>239</v>
      </c>
      <c r="B73" s="58" t="s">
        <v>326</v>
      </c>
      <c r="C73" s="59" t="s">
        <v>205</v>
      </c>
      <c r="D73" s="61">
        <v>2230</v>
      </c>
      <c r="E73" s="60"/>
      <c r="F73" s="62">
        <v>1</v>
      </c>
      <c r="G73" s="18"/>
      <c r="H73" s="12"/>
    </row>
    <row r="74" spans="1:8" x14ac:dyDescent="0.25">
      <c r="A74" s="50" t="s">
        <v>327</v>
      </c>
      <c r="B74" s="58" t="s">
        <v>328</v>
      </c>
      <c r="C74" s="59" t="s">
        <v>218</v>
      </c>
      <c r="D74" s="61">
        <v>2200</v>
      </c>
      <c r="E74" s="60"/>
      <c r="F74" s="62">
        <v>9</v>
      </c>
      <c r="G74" s="18"/>
      <c r="H74" s="12"/>
    </row>
    <row r="75" spans="1:8" x14ac:dyDescent="0.25">
      <c r="A75" s="50" t="s">
        <v>329</v>
      </c>
      <c r="B75" s="58" t="s">
        <v>330</v>
      </c>
      <c r="C75" s="59" t="s">
        <v>214</v>
      </c>
      <c r="D75" s="61">
        <v>3760</v>
      </c>
      <c r="E75" s="60"/>
      <c r="F75" s="62">
        <v>1</v>
      </c>
      <c r="G75" s="18"/>
      <c r="H75" s="12"/>
    </row>
    <row r="76" spans="1:8" x14ac:dyDescent="0.25">
      <c r="A76" s="50" t="s">
        <v>331</v>
      </c>
      <c r="B76" s="58" t="s">
        <v>332</v>
      </c>
      <c r="C76" s="59" t="s">
        <v>205</v>
      </c>
      <c r="D76" s="61">
        <v>2120</v>
      </c>
      <c r="E76" s="60"/>
      <c r="F76" s="62">
        <v>3</v>
      </c>
      <c r="G76" s="18"/>
      <c r="H76" s="12"/>
    </row>
    <row r="77" spans="1:8" x14ac:dyDescent="0.25">
      <c r="A77" s="50" t="s">
        <v>333</v>
      </c>
      <c r="B77" s="58" t="s">
        <v>334</v>
      </c>
      <c r="C77" s="59" t="s">
        <v>214</v>
      </c>
      <c r="D77" s="61">
        <v>3200</v>
      </c>
      <c r="E77" s="60"/>
      <c r="F77" s="62">
        <v>3</v>
      </c>
      <c r="G77" s="18"/>
      <c r="H77" s="12"/>
    </row>
    <row r="78" spans="1:8" x14ac:dyDescent="0.25">
      <c r="A78" s="50" t="s">
        <v>335</v>
      </c>
      <c r="B78" s="58" t="s">
        <v>336</v>
      </c>
      <c r="C78" s="59" t="s">
        <v>205</v>
      </c>
      <c r="D78" s="61">
        <v>2150</v>
      </c>
      <c r="E78" s="60"/>
      <c r="F78" s="62">
        <v>3</v>
      </c>
      <c r="G78" s="18"/>
      <c r="H78" s="12"/>
    </row>
    <row r="79" spans="1:8" x14ac:dyDescent="0.25">
      <c r="A79" s="50" t="s">
        <v>337</v>
      </c>
      <c r="B79" s="58" t="s">
        <v>338</v>
      </c>
      <c r="C79" s="59" t="s">
        <v>214</v>
      </c>
      <c r="D79" s="61">
        <v>2480</v>
      </c>
      <c r="E79" s="60"/>
      <c r="F79" s="62">
        <v>2</v>
      </c>
      <c r="G79" s="18"/>
      <c r="H79" s="12"/>
    </row>
    <row r="80" spans="1:8" x14ac:dyDescent="0.25">
      <c r="A80" s="50" t="s">
        <v>339</v>
      </c>
      <c r="B80" s="58" t="s">
        <v>340</v>
      </c>
      <c r="C80" s="59" t="s">
        <v>214</v>
      </c>
      <c r="D80" s="61">
        <v>2270</v>
      </c>
      <c r="E80" s="60"/>
      <c r="F80" s="62">
        <v>9</v>
      </c>
      <c r="G80" s="18"/>
      <c r="H80" s="12"/>
    </row>
    <row r="81" spans="1:8" x14ac:dyDescent="0.25">
      <c r="A81" s="50" t="s">
        <v>341</v>
      </c>
      <c r="B81" s="58" t="s">
        <v>342</v>
      </c>
      <c r="C81" s="59" t="s">
        <v>214</v>
      </c>
      <c r="D81" s="61">
        <v>2270</v>
      </c>
      <c r="E81" s="60"/>
      <c r="F81" s="62">
        <v>6</v>
      </c>
      <c r="G81" s="18"/>
      <c r="H81" s="12"/>
    </row>
    <row r="82" spans="1:8" x14ac:dyDescent="0.25">
      <c r="A82" s="50" t="s">
        <v>327</v>
      </c>
      <c r="B82" s="58" t="s">
        <v>343</v>
      </c>
      <c r="C82" s="59" t="s">
        <v>218</v>
      </c>
      <c r="D82" s="61">
        <v>3220</v>
      </c>
      <c r="E82" s="60"/>
      <c r="F82" s="62">
        <v>12</v>
      </c>
      <c r="G82" s="18"/>
      <c r="H82" s="12"/>
    </row>
    <row r="83" spans="1:8" x14ac:dyDescent="0.25">
      <c r="A83" s="50" t="s">
        <v>203</v>
      </c>
      <c r="B83" s="58" t="s">
        <v>344</v>
      </c>
      <c r="C83" s="59" t="s">
        <v>205</v>
      </c>
      <c r="D83" s="61">
        <v>2360</v>
      </c>
      <c r="E83" s="60"/>
      <c r="F83" s="62">
        <v>3</v>
      </c>
      <c r="G83" s="18"/>
      <c r="H83" s="12"/>
    </row>
    <row r="84" spans="1:8" x14ac:dyDescent="0.25">
      <c r="A84" s="50" t="s">
        <v>345</v>
      </c>
      <c r="B84" s="58" t="s">
        <v>346</v>
      </c>
      <c r="C84" s="59" t="s">
        <v>205</v>
      </c>
      <c r="D84" s="61">
        <v>2240</v>
      </c>
      <c r="E84" s="60"/>
      <c r="F84" s="62">
        <v>1</v>
      </c>
      <c r="G84" s="18"/>
      <c r="H84" s="12"/>
    </row>
    <row r="85" spans="1:8" x14ac:dyDescent="0.25">
      <c r="A85" s="50" t="s">
        <v>241</v>
      </c>
      <c r="B85" s="58" t="s">
        <v>347</v>
      </c>
      <c r="C85" s="59" t="s">
        <v>205</v>
      </c>
      <c r="D85" s="61">
        <v>2440</v>
      </c>
      <c r="E85" s="60"/>
      <c r="F85" s="62">
        <v>9</v>
      </c>
      <c r="G85" s="18"/>
      <c r="H85" s="12"/>
    </row>
    <row r="86" spans="1:8" x14ac:dyDescent="0.25">
      <c r="A86" s="50" t="s">
        <v>241</v>
      </c>
      <c r="B86" s="58" t="s">
        <v>348</v>
      </c>
      <c r="C86" s="59" t="s">
        <v>205</v>
      </c>
      <c r="D86" s="61">
        <v>2400</v>
      </c>
      <c r="E86" s="60"/>
      <c r="F86" s="62">
        <v>8</v>
      </c>
      <c r="G86" s="18"/>
      <c r="H86" s="12"/>
    </row>
    <row r="87" spans="1:8" x14ac:dyDescent="0.25">
      <c r="A87" s="50" t="s">
        <v>349</v>
      </c>
      <c r="B87" s="58" t="s">
        <v>350</v>
      </c>
      <c r="C87" s="59" t="s">
        <v>218</v>
      </c>
      <c r="D87" s="61">
        <v>3440</v>
      </c>
      <c r="E87" s="60"/>
      <c r="F87" s="62">
        <v>2</v>
      </c>
      <c r="G87" s="18"/>
      <c r="H87" s="12"/>
    </row>
    <row r="88" spans="1:8" x14ac:dyDescent="0.25">
      <c r="A88" s="50" t="s">
        <v>351</v>
      </c>
      <c r="B88" s="58" t="s">
        <v>352</v>
      </c>
      <c r="C88" s="59" t="s">
        <v>205</v>
      </c>
      <c r="D88" s="61">
        <v>2110</v>
      </c>
      <c r="E88" s="60"/>
      <c r="F88" s="62">
        <v>6</v>
      </c>
      <c r="G88" s="18"/>
      <c r="H88" s="12"/>
    </row>
    <row r="89" spans="1:8" ht="31.5" x14ac:dyDescent="0.25">
      <c r="A89" s="50" t="s">
        <v>353</v>
      </c>
      <c r="B89" s="58" t="s">
        <v>354</v>
      </c>
      <c r="C89" s="59" t="s">
        <v>218</v>
      </c>
      <c r="D89" s="61">
        <v>2480</v>
      </c>
      <c r="E89" s="60"/>
      <c r="F89" s="62">
        <v>7</v>
      </c>
      <c r="G89" s="18"/>
      <c r="H89" s="12"/>
    </row>
    <row r="90" spans="1:8" x14ac:dyDescent="0.25">
      <c r="A90" s="50" t="s">
        <v>241</v>
      </c>
      <c r="B90" s="58" t="s">
        <v>242</v>
      </c>
      <c r="C90" s="59" t="s">
        <v>205</v>
      </c>
      <c r="D90" s="61">
        <v>2400</v>
      </c>
      <c r="E90" s="60"/>
      <c r="F90" s="62">
        <v>6</v>
      </c>
      <c r="G90" s="18"/>
      <c r="H90" s="12"/>
    </row>
    <row r="91" spans="1:8" x14ac:dyDescent="0.25">
      <c r="A91" s="50" t="s">
        <v>355</v>
      </c>
      <c r="B91" s="58" t="s">
        <v>356</v>
      </c>
      <c r="C91" s="59" t="s">
        <v>214</v>
      </c>
      <c r="D91" s="61">
        <v>2430</v>
      </c>
      <c r="E91" s="60"/>
      <c r="F91" s="62">
        <v>7</v>
      </c>
      <c r="G91" s="18"/>
      <c r="H91" s="12"/>
    </row>
    <row r="92" spans="1:8" x14ac:dyDescent="0.25">
      <c r="A92" s="50" t="s">
        <v>357</v>
      </c>
      <c r="B92" s="58" t="s">
        <v>358</v>
      </c>
      <c r="C92" s="59" t="s">
        <v>205</v>
      </c>
      <c r="D92" s="61">
        <v>2660</v>
      </c>
      <c r="E92" s="60"/>
      <c r="F92" s="62">
        <v>6</v>
      </c>
      <c r="G92" s="18"/>
      <c r="H92" s="12"/>
    </row>
    <row r="93" spans="1:8" ht="31.5" x14ac:dyDescent="0.25">
      <c r="A93" s="50" t="s">
        <v>359</v>
      </c>
      <c r="B93" s="58" t="s">
        <v>360</v>
      </c>
      <c r="C93" s="59" t="s">
        <v>218</v>
      </c>
      <c r="D93" s="61">
        <v>2600</v>
      </c>
      <c r="E93" s="60"/>
      <c r="F93" s="62">
        <v>7</v>
      </c>
      <c r="G93" s="18"/>
      <c r="H93" s="12"/>
    </row>
    <row r="94" spans="1:8" x14ac:dyDescent="0.25">
      <c r="A94" s="50" t="s">
        <v>361</v>
      </c>
      <c r="B94" s="58" t="s">
        <v>362</v>
      </c>
      <c r="C94" s="59" t="s">
        <v>214</v>
      </c>
      <c r="D94" s="61">
        <v>2720</v>
      </c>
      <c r="E94" s="60"/>
      <c r="F94" s="62">
        <v>7</v>
      </c>
      <c r="G94" s="18"/>
      <c r="H94" s="12"/>
    </row>
    <row r="95" spans="1:8" x14ac:dyDescent="0.25">
      <c r="A95" s="50" t="s">
        <v>363</v>
      </c>
      <c r="B95" s="58" t="s">
        <v>364</v>
      </c>
      <c r="C95" s="59" t="s">
        <v>214</v>
      </c>
      <c r="D95" s="61">
        <v>2190</v>
      </c>
      <c r="E95" s="60"/>
      <c r="F95" s="62">
        <v>1</v>
      </c>
      <c r="G95" s="18"/>
      <c r="H95" s="12"/>
    </row>
    <row r="96" spans="1:8" x14ac:dyDescent="0.25">
      <c r="A96" s="50" t="s">
        <v>365</v>
      </c>
      <c r="B96" s="58" t="s">
        <v>366</v>
      </c>
      <c r="C96" s="59" t="s">
        <v>205</v>
      </c>
      <c r="D96" s="61">
        <v>2160</v>
      </c>
      <c r="E96" s="60"/>
      <c r="F96" s="62">
        <v>1</v>
      </c>
      <c r="G96" s="18"/>
      <c r="H96" s="12"/>
    </row>
    <row r="97" spans="1:8" x14ac:dyDescent="0.25">
      <c r="A97" s="50" t="s">
        <v>367</v>
      </c>
      <c r="B97" s="58" t="s">
        <v>368</v>
      </c>
      <c r="C97" s="59" t="s">
        <v>205</v>
      </c>
      <c r="D97" s="61">
        <v>2120</v>
      </c>
      <c r="E97" s="60"/>
      <c r="F97" s="62">
        <v>8</v>
      </c>
      <c r="G97" s="18"/>
      <c r="H97" s="12"/>
    </row>
    <row r="98" spans="1:8" x14ac:dyDescent="0.25">
      <c r="A98" s="50" t="s">
        <v>241</v>
      </c>
      <c r="B98" s="58" t="s">
        <v>369</v>
      </c>
      <c r="C98" s="59" t="s">
        <v>205</v>
      </c>
      <c r="D98" s="61">
        <v>3200</v>
      </c>
      <c r="E98" s="60"/>
      <c r="F98" s="62">
        <v>1</v>
      </c>
      <c r="G98" s="18"/>
      <c r="H98" s="12"/>
    </row>
    <row r="99" spans="1:8" x14ac:dyDescent="0.25">
      <c r="A99" s="50" t="s">
        <v>370</v>
      </c>
      <c r="B99" s="58" t="s">
        <v>371</v>
      </c>
      <c r="C99" s="59" t="s">
        <v>205</v>
      </c>
      <c r="D99" s="61">
        <v>3120</v>
      </c>
      <c r="E99" s="60"/>
      <c r="F99" s="62">
        <v>5</v>
      </c>
      <c r="G99" s="18"/>
      <c r="H99" s="12"/>
    </row>
    <row r="100" spans="1:8" x14ac:dyDescent="0.25">
      <c r="A100" s="50" t="s">
        <v>281</v>
      </c>
      <c r="B100" s="58" t="s">
        <v>372</v>
      </c>
      <c r="C100" s="59" t="s">
        <v>214</v>
      </c>
      <c r="D100" s="61">
        <v>3750</v>
      </c>
      <c r="E100" s="60"/>
      <c r="F100" s="62">
        <v>3</v>
      </c>
      <c r="G100" s="18"/>
      <c r="H100" s="12"/>
    </row>
    <row r="101" spans="1:8" x14ac:dyDescent="0.25">
      <c r="A101" s="50" t="s">
        <v>373</v>
      </c>
      <c r="B101" s="58" t="s">
        <v>374</v>
      </c>
      <c r="C101" s="59" t="s">
        <v>205</v>
      </c>
      <c r="D101" s="61">
        <v>2080</v>
      </c>
      <c r="E101" s="60"/>
      <c r="F101" s="62">
        <v>5</v>
      </c>
      <c r="G101" s="18"/>
      <c r="H101" s="12"/>
    </row>
    <row r="102" spans="1:8" x14ac:dyDescent="0.25">
      <c r="A102" s="50" t="s">
        <v>375</v>
      </c>
      <c r="B102" s="58" t="s">
        <v>376</v>
      </c>
      <c r="C102" s="59" t="s">
        <v>214</v>
      </c>
      <c r="D102" s="61">
        <v>3600</v>
      </c>
      <c r="E102" s="60"/>
      <c r="F102" s="62">
        <v>5</v>
      </c>
      <c r="G102" s="18"/>
      <c r="H102" s="12"/>
    </row>
    <row r="103" spans="1:8" x14ac:dyDescent="0.25">
      <c r="A103" s="50" t="s">
        <v>377</v>
      </c>
      <c r="B103" s="58" t="s">
        <v>378</v>
      </c>
      <c r="C103" s="59" t="s">
        <v>214</v>
      </c>
      <c r="D103" s="61">
        <v>2190</v>
      </c>
      <c r="E103" s="60"/>
      <c r="F103" s="62">
        <v>5</v>
      </c>
      <c r="G103" s="18"/>
      <c r="H103" s="12"/>
    </row>
    <row r="104" spans="1:8" x14ac:dyDescent="0.25">
      <c r="A104" s="50" t="s">
        <v>292</v>
      </c>
      <c r="B104" s="58" t="s">
        <v>379</v>
      </c>
      <c r="C104" s="59" t="s">
        <v>214</v>
      </c>
      <c r="D104" s="61">
        <v>2570</v>
      </c>
      <c r="E104" s="60"/>
      <c r="F104" s="62">
        <v>8</v>
      </c>
      <c r="G104" s="18"/>
      <c r="H104" s="12"/>
    </row>
    <row r="105" spans="1:8" ht="31.5" x14ac:dyDescent="0.25">
      <c r="A105" s="50" t="s">
        <v>380</v>
      </c>
      <c r="B105" s="58" t="s">
        <v>381</v>
      </c>
      <c r="C105" s="59" t="s">
        <v>218</v>
      </c>
      <c r="D105" s="61">
        <v>2280</v>
      </c>
      <c r="E105" s="60"/>
      <c r="F105" s="62">
        <v>1</v>
      </c>
      <c r="G105" s="18"/>
      <c r="H105" s="12"/>
    </row>
    <row r="106" spans="1:8" x14ac:dyDescent="0.25">
      <c r="A106" s="50" t="s">
        <v>314</v>
      </c>
      <c r="B106" s="58" t="s">
        <v>382</v>
      </c>
      <c r="C106" s="59" t="s">
        <v>205</v>
      </c>
      <c r="D106" s="61">
        <v>2390</v>
      </c>
      <c r="E106" s="60"/>
      <c r="F106" s="62">
        <v>5</v>
      </c>
      <c r="G106" s="18"/>
      <c r="H106" s="12"/>
    </row>
    <row r="107" spans="1:8" x14ac:dyDescent="0.25">
      <c r="A107" s="50" t="s">
        <v>327</v>
      </c>
      <c r="B107" s="58" t="s">
        <v>383</v>
      </c>
      <c r="C107" s="59" t="s">
        <v>218</v>
      </c>
      <c r="D107" s="61">
        <v>3560</v>
      </c>
      <c r="E107" s="60"/>
      <c r="F107" s="62">
        <v>9</v>
      </c>
      <c r="G107" s="18"/>
      <c r="H107" s="12"/>
    </row>
    <row r="108" spans="1:8" x14ac:dyDescent="0.25">
      <c r="A108" s="50" t="s">
        <v>384</v>
      </c>
      <c r="B108" s="58" t="s">
        <v>385</v>
      </c>
      <c r="C108" s="59" t="s">
        <v>214</v>
      </c>
      <c r="D108" s="61">
        <v>3000</v>
      </c>
      <c r="E108" s="60"/>
      <c r="F108" s="62">
        <v>7</v>
      </c>
      <c r="G108" s="18"/>
      <c r="H108" s="12"/>
    </row>
    <row r="109" spans="1:8" x14ac:dyDescent="0.25">
      <c r="A109" s="50" t="s">
        <v>386</v>
      </c>
      <c r="B109" s="58" t="s">
        <v>387</v>
      </c>
      <c r="C109" s="59" t="s">
        <v>205</v>
      </c>
      <c r="D109" s="61">
        <v>2270</v>
      </c>
      <c r="E109" s="60"/>
      <c r="F109" s="62">
        <v>6</v>
      </c>
      <c r="G109" s="18"/>
      <c r="H109" s="12"/>
    </row>
    <row r="110" spans="1:8" ht="31.5" x14ac:dyDescent="0.25">
      <c r="A110" s="50" t="s">
        <v>388</v>
      </c>
      <c r="B110" s="58" t="s">
        <v>389</v>
      </c>
      <c r="C110" s="59" t="s">
        <v>218</v>
      </c>
      <c r="D110" s="61">
        <v>2080</v>
      </c>
      <c r="E110" s="60"/>
      <c r="F110" s="62">
        <v>3</v>
      </c>
      <c r="G110" s="18"/>
      <c r="H110" s="12"/>
    </row>
    <row r="111" spans="1:8" x14ac:dyDescent="0.25">
      <c r="A111" s="50" t="s">
        <v>390</v>
      </c>
      <c r="B111" s="58" t="s">
        <v>391</v>
      </c>
      <c r="C111" s="59" t="s">
        <v>205</v>
      </c>
      <c r="D111" s="61">
        <v>2440</v>
      </c>
      <c r="E111" s="60"/>
      <c r="F111" s="62">
        <v>9</v>
      </c>
      <c r="G111" s="18"/>
      <c r="H111" s="12"/>
    </row>
    <row r="112" spans="1:8" x14ac:dyDescent="0.25">
      <c r="A112" s="50" t="s">
        <v>259</v>
      </c>
      <c r="B112" s="58" t="s">
        <v>392</v>
      </c>
      <c r="C112" s="59" t="s">
        <v>205</v>
      </c>
      <c r="D112" s="61">
        <v>3800</v>
      </c>
      <c r="E112" s="60"/>
      <c r="F112" s="62">
        <v>9</v>
      </c>
      <c r="G112" s="18"/>
      <c r="H112" s="12"/>
    </row>
    <row r="113" spans="1:8" x14ac:dyDescent="0.25">
      <c r="A113" s="50" t="s">
        <v>203</v>
      </c>
      <c r="B113" s="58" t="s">
        <v>393</v>
      </c>
      <c r="C113" s="59" t="s">
        <v>205</v>
      </c>
      <c r="D113" s="61">
        <v>2430</v>
      </c>
      <c r="E113" s="60"/>
      <c r="F113" s="62">
        <v>8</v>
      </c>
      <c r="G113" s="18"/>
      <c r="H113" s="12"/>
    </row>
    <row r="114" spans="1:8" x14ac:dyDescent="0.25">
      <c r="A114" s="50" t="s">
        <v>281</v>
      </c>
      <c r="B114" s="58" t="s">
        <v>394</v>
      </c>
      <c r="C114" s="59" t="s">
        <v>214</v>
      </c>
      <c r="D114" s="61">
        <v>3040</v>
      </c>
      <c r="E114" s="60"/>
      <c r="F114" s="62">
        <v>3</v>
      </c>
      <c r="G114" s="18"/>
      <c r="H114" s="12"/>
    </row>
    <row r="115" spans="1:8" ht="31.5" x14ac:dyDescent="0.25">
      <c r="A115" s="50" t="s">
        <v>395</v>
      </c>
      <c r="B115" s="58" t="s">
        <v>396</v>
      </c>
      <c r="C115" s="59" t="s">
        <v>214</v>
      </c>
      <c r="D115" s="61">
        <v>3020</v>
      </c>
      <c r="E115" s="60"/>
      <c r="F115" s="62">
        <v>3</v>
      </c>
      <c r="G115" s="18"/>
      <c r="H115" s="12"/>
    </row>
    <row r="116" spans="1:8" ht="31.5" x14ac:dyDescent="0.25">
      <c r="A116" s="50" t="s">
        <v>397</v>
      </c>
      <c r="B116" s="58" t="s">
        <v>398</v>
      </c>
      <c r="C116" s="59" t="s">
        <v>214</v>
      </c>
      <c r="D116" s="61">
        <v>2090</v>
      </c>
      <c r="E116" s="60"/>
      <c r="F116" s="62">
        <v>6</v>
      </c>
      <c r="G116" s="18"/>
      <c r="H116" s="12"/>
    </row>
    <row r="117" spans="1:8" x14ac:dyDescent="0.25">
      <c r="A117" s="50" t="s">
        <v>399</v>
      </c>
      <c r="B117" s="58" t="s">
        <v>400</v>
      </c>
      <c r="C117" s="59" t="s">
        <v>214</v>
      </c>
      <c r="D117" s="61">
        <v>3600</v>
      </c>
      <c r="E117" s="60"/>
      <c r="F117" s="62">
        <v>5</v>
      </c>
      <c r="G117" s="18"/>
      <c r="H117" s="12"/>
    </row>
    <row r="118" spans="1:8" x14ac:dyDescent="0.25">
      <c r="A118" s="50" t="s">
        <v>259</v>
      </c>
      <c r="B118" s="58" t="s">
        <v>401</v>
      </c>
      <c r="C118" s="59" t="s">
        <v>205</v>
      </c>
      <c r="D118" s="61">
        <v>3800</v>
      </c>
      <c r="E118" s="60"/>
      <c r="F118" s="62">
        <v>9</v>
      </c>
      <c r="G118" s="18"/>
      <c r="H118" s="12"/>
    </row>
    <row r="119" spans="1:8" x14ac:dyDescent="0.25">
      <c r="A119" s="50" t="s">
        <v>402</v>
      </c>
      <c r="B119" s="58" t="s">
        <v>403</v>
      </c>
      <c r="C119" s="59" t="s">
        <v>214</v>
      </c>
      <c r="D119" s="61">
        <v>2280</v>
      </c>
      <c r="E119" s="60"/>
      <c r="F119" s="62">
        <v>7</v>
      </c>
      <c r="G119" s="18"/>
      <c r="H119" s="12"/>
    </row>
    <row r="120" spans="1:8" x14ac:dyDescent="0.25">
      <c r="A120" s="50" t="s">
        <v>404</v>
      </c>
      <c r="B120" s="58" t="s">
        <v>405</v>
      </c>
      <c r="C120" s="59" t="s">
        <v>214</v>
      </c>
      <c r="D120" s="61">
        <v>2040</v>
      </c>
      <c r="E120" s="60"/>
      <c r="F120" s="62">
        <v>4</v>
      </c>
      <c r="G120" s="18"/>
      <c r="H120" s="12"/>
    </row>
    <row r="121" spans="1:8" x14ac:dyDescent="0.25">
      <c r="A121" s="50" t="s">
        <v>314</v>
      </c>
      <c r="B121" s="58" t="s">
        <v>406</v>
      </c>
      <c r="C121" s="59" t="s">
        <v>205</v>
      </c>
      <c r="D121" s="61">
        <v>2360</v>
      </c>
      <c r="E121" s="60"/>
      <c r="F121" s="62">
        <v>4</v>
      </c>
      <c r="G121" s="18"/>
      <c r="H121" s="12"/>
    </row>
    <row r="122" spans="1:8" x14ac:dyDescent="0.25">
      <c r="A122" s="50" t="s">
        <v>407</v>
      </c>
      <c r="B122" s="58" t="s">
        <v>408</v>
      </c>
      <c r="C122" s="59" t="s">
        <v>205</v>
      </c>
      <c r="D122" s="61">
        <v>2260</v>
      </c>
      <c r="E122" s="60"/>
      <c r="F122" s="62">
        <v>8</v>
      </c>
      <c r="G122" s="18"/>
      <c r="H122" s="12"/>
    </row>
    <row r="123" spans="1:8" x14ac:dyDescent="0.25">
      <c r="A123" s="50" t="s">
        <v>409</v>
      </c>
      <c r="B123" s="58" t="s">
        <v>410</v>
      </c>
      <c r="C123" s="59" t="s">
        <v>214</v>
      </c>
      <c r="D123" s="61">
        <v>3600</v>
      </c>
      <c r="E123" s="60"/>
      <c r="F123" s="62">
        <v>8</v>
      </c>
      <c r="G123" s="18"/>
      <c r="H123" s="12"/>
    </row>
    <row r="124" spans="1:8" x14ac:dyDescent="0.25">
      <c r="A124" s="50" t="s">
        <v>411</v>
      </c>
      <c r="B124" s="58" t="s">
        <v>412</v>
      </c>
      <c r="C124" s="59" t="s">
        <v>205</v>
      </c>
      <c r="D124" s="61">
        <v>2120</v>
      </c>
      <c r="E124" s="60"/>
      <c r="F124" s="62">
        <v>4</v>
      </c>
      <c r="G124" s="18"/>
      <c r="H124" s="12"/>
    </row>
    <row r="125" spans="1:8" x14ac:dyDescent="0.25">
      <c r="A125" s="50" t="s">
        <v>357</v>
      </c>
      <c r="B125" s="58" t="s">
        <v>413</v>
      </c>
      <c r="C125" s="59" t="s">
        <v>205</v>
      </c>
      <c r="D125" s="61">
        <v>2660</v>
      </c>
      <c r="E125" s="60"/>
      <c r="F125" s="62">
        <v>7</v>
      </c>
      <c r="G125" s="18"/>
      <c r="H125" s="12"/>
    </row>
    <row r="126" spans="1:8" x14ac:dyDescent="0.25">
      <c r="A126" s="50" t="s">
        <v>414</v>
      </c>
      <c r="B126" s="58" t="s">
        <v>415</v>
      </c>
      <c r="C126" s="59" t="s">
        <v>214</v>
      </c>
      <c r="D126" s="61">
        <v>2120</v>
      </c>
      <c r="E126" s="60"/>
      <c r="F126" s="62">
        <v>1</v>
      </c>
      <c r="G126" s="18"/>
      <c r="H126" s="12"/>
    </row>
    <row r="127" spans="1:8" ht="31.5" x14ac:dyDescent="0.25">
      <c r="A127" s="50" t="s">
        <v>255</v>
      </c>
      <c r="B127" s="58" t="s">
        <v>416</v>
      </c>
      <c r="C127" s="59" t="s">
        <v>218</v>
      </c>
      <c r="D127" s="61">
        <v>3480</v>
      </c>
      <c r="E127" s="60"/>
      <c r="F127" s="62">
        <v>7</v>
      </c>
      <c r="G127" s="18"/>
      <c r="H127" s="12"/>
    </row>
    <row r="128" spans="1:8" x14ac:dyDescent="0.25">
      <c r="A128" s="50" t="s">
        <v>417</v>
      </c>
      <c r="B128" s="58" t="s">
        <v>418</v>
      </c>
      <c r="C128" s="59" t="s">
        <v>205</v>
      </c>
      <c r="D128" s="61">
        <v>2120</v>
      </c>
      <c r="E128" s="60"/>
      <c r="F128" s="62">
        <v>4</v>
      </c>
      <c r="G128" s="18"/>
      <c r="H128" s="12"/>
    </row>
    <row r="129" spans="1:8" x14ac:dyDescent="0.25">
      <c r="A129" s="50" t="s">
        <v>419</v>
      </c>
      <c r="B129" s="58" t="s">
        <v>420</v>
      </c>
      <c r="C129" s="59" t="s">
        <v>205</v>
      </c>
      <c r="D129" s="61">
        <v>2310</v>
      </c>
      <c r="E129" s="60"/>
      <c r="F129" s="62">
        <v>6</v>
      </c>
      <c r="G129" s="18"/>
      <c r="H129" s="12"/>
    </row>
    <row r="130" spans="1:8" x14ac:dyDescent="0.25">
      <c r="A130" s="50" t="s">
        <v>421</v>
      </c>
      <c r="B130" s="58" t="s">
        <v>422</v>
      </c>
      <c r="C130" s="59" t="s">
        <v>205</v>
      </c>
      <c r="D130" s="61">
        <v>2130</v>
      </c>
      <c r="E130" s="60"/>
      <c r="F130" s="62">
        <v>6</v>
      </c>
      <c r="G130" s="18"/>
      <c r="H130" s="12"/>
    </row>
    <row r="131" spans="1:8" x14ac:dyDescent="0.25">
      <c r="A131" s="50" t="s">
        <v>423</v>
      </c>
      <c r="B131" s="58" t="s">
        <v>424</v>
      </c>
      <c r="C131" s="59" t="s">
        <v>214</v>
      </c>
      <c r="D131" s="61">
        <v>2480</v>
      </c>
      <c r="E131" s="60"/>
      <c r="F131" s="62">
        <v>2</v>
      </c>
      <c r="G131" s="18"/>
      <c r="H131" s="12"/>
    </row>
    <row r="132" spans="1:8" x14ac:dyDescent="0.25">
      <c r="A132" s="50" t="s">
        <v>425</v>
      </c>
      <c r="B132" s="58" t="s">
        <v>426</v>
      </c>
      <c r="C132" s="59" t="s">
        <v>205</v>
      </c>
      <c r="D132" s="61">
        <v>2510</v>
      </c>
      <c r="E132" s="60"/>
      <c r="F132" s="62">
        <v>6</v>
      </c>
      <c r="G132" s="18"/>
      <c r="H132" s="12"/>
    </row>
    <row r="133" spans="1:8" x14ac:dyDescent="0.25">
      <c r="A133" s="50" t="s">
        <v>349</v>
      </c>
      <c r="B133" s="58" t="s">
        <v>427</v>
      </c>
      <c r="C133" s="59" t="s">
        <v>218</v>
      </c>
      <c r="D133" s="61">
        <v>3680</v>
      </c>
      <c r="E133" s="60"/>
      <c r="F133" s="62">
        <v>5</v>
      </c>
      <c r="G133" s="18"/>
      <c r="H133" s="12"/>
    </row>
    <row r="134" spans="1:8" x14ac:dyDescent="0.25">
      <c r="A134" s="50" t="s">
        <v>428</v>
      </c>
      <c r="B134" s="58" t="s">
        <v>429</v>
      </c>
      <c r="C134" s="59" t="s">
        <v>214</v>
      </c>
      <c r="D134" s="61">
        <v>2560</v>
      </c>
      <c r="E134" s="60"/>
      <c r="F134" s="62">
        <v>3</v>
      </c>
      <c r="G134" s="18"/>
      <c r="H134" s="12"/>
    </row>
    <row r="135" spans="1:8" x14ac:dyDescent="0.25">
      <c r="A135" s="50" t="s">
        <v>430</v>
      </c>
      <c r="B135" s="58" t="s">
        <v>431</v>
      </c>
      <c r="C135" s="59" t="s">
        <v>205</v>
      </c>
      <c r="D135" s="61">
        <v>2060</v>
      </c>
      <c r="E135" s="60"/>
      <c r="F135" s="62">
        <v>7</v>
      </c>
      <c r="G135" s="18"/>
      <c r="H135" s="12"/>
    </row>
    <row r="136" spans="1:8" x14ac:dyDescent="0.25">
      <c r="A136" s="50" t="s">
        <v>432</v>
      </c>
      <c r="B136" s="58" t="s">
        <v>433</v>
      </c>
      <c r="C136" s="59" t="s">
        <v>205</v>
      </c>
      <c r="D136" s="61">
        <v>2310</v>
      </c>
      <c r="E136" s="60"/>
      <c r="F136" s="62">
        <v>1</v>
      </c>
      <c r="G136" s="18"/>
      <c r="H136" s="12"/>
    </row>
    <row r="137" spans="1:8" x14ac:dyDescent="0.25">
      <c r="A137" s="50" t="s">
        <v>434</v>
      </c>
      <c r="B137" s="58" t="s">
        <v>435</v>
      </c>
      <c r="C137" s="59" t="s">
        <v>214</v>
      </c>
      <c r="D137" s="61">
        <v>2260</v>
      </c>
      <c r="E137" s="60"/>
      <c r="F137" s="62">
        <v>7</v>
      </c>
      <c r="G137" s="18"/>
      <c r="H137" s="12"/>
    </row>
    <row r="138" spans="1:8" x14ac:dyDescent="0.25">
      <c r="A138" s="50" t="s">
        <v>436</v>
      </c>
      <c r="B138" s="58" t="s">
        <v>437</v>
      </c>
      <c r="C138" s="59" t="s">
        <v>214</v>
      </c>
      <c r="D138" s="61">
        <v>2450</v>
      </c>
      <c r="E138" s="60"/>
      <c r="F138" s="62">
        <v>8</v>
      </c>
      <c r="G138" s="18"/>
      <c r="H138" s="12"/>
    </row>
    <row r="139" spans="1:8" x14ac:dyDescent="0.25">
      <c r="A139" s="50" t="s">
        <v>239</v>
      </c>
      <c r="B139" s="58" t="s">
        <v>438</v>
      </c>
      <c r="C139" s="59" t="s">
        <v>205</v>
      </c>
      <c r="D139" s="61">
        <v>2480</v>
      </c>
      <c r="E139" s="60"/>
      <c r="F139" s="62">
        <v>4</v>
      </c>
      <c r="G139" s="18"/>
      <c r="H139" s="12"/>
    </row>
    <row r="140" spans="1:8" x14ac:dyDescent="0.25">
      <c r="A140" s="50" t="s">
        <v>439</v>
      </c>
      <c r="B140" s="58" t="s">
        <v>440</v>
      </c>
      <c r="C140" s="59" t="s">
        <v>214</v>
      </c>
      <c r="D140" s="61">
        <v>2440</v>
      </c>
      <c r="E140" s="60"/>
      <c r="F140" s="62">
        <v>5</v>
      </c>
      <c r="G140" s="18"/>
      <c r="H140" s="12"/>
    </row>
    <row r="141" spans="1:8" x14ac:dyDescent="0.25">
      <c r="A141" s="50" t="s">
        <v>239</v>
      </c>
      <c r="B141" s="58" t="s">
        <v>441</v>
      </c>
      <c r="C141" s="59" t="s">
        <v>205</v>
      </c>
      <c r="D141" s="61">
        <v>2310</v>
      </c>
      <c r="E141" s="60"/>
      <c r="F141" s="62">
        <v>4</v>
      </c>
      <c r="G141" s="18"/>
      <c r="H141" s="12"/>
    </row>
    <row r="142" spans="1:8" x14ac:dyDescent="0.25">
      <c r="A142" s="50" t="s">
        <v>442</v>
      </c>
      <c r="B142" s="58" t="s">
        <v>443</v>
      </c>
      <c r="C142" s="59" t="s">
        <v>214</v>
      </c>
      <c r="D142" s="61">
        <v>2200</v>
      </c>
      <c r="E142" s="60"/>
      <c r="F142" s="62">
        <v>9</v>
      </c>
      <c r="G142" s="18"/>
      <c r="H142" s="12"/>
    </row>
    <row r="143" spans="1:8" x14ac:dyDescent="0.25">
      <c r="A143" s="50" t="s">
        <v>444</v>
      </c>
      <c r="B143" s="58" t="s">
        <v>445</v>
      </c>
      <c r="C143" s="59" t="s">
        <v>205</v>
      </c>
      <c r="D143" s="61">
        <v>2080</v>
      </c>
      <c r="E143" s="60"/>
      <c r="F143" s="62">
        <v>6</v>
      </c>
      <c r="G143" s="18"/>
      <c r="H143" s="12"/>
    </row>
    <row r="144" spans="1:8" x14ac:dyDescent="0.25">
      <c r="A144" s="50" t="s">
        <v>446</v>
      </c>
      <c r="B144" s="58" t="s">
        <v>447</v>
      </c>
      <c r="C144" s="59" t="s">
        <v>214</v>
      </c>
      <c r="D144" s="61">
        <v>2320</v>
      </c>
      <c r="E144" s="60"/>
      <c r="F144" s="62">
        <v>6</v>
      </c>
      <c r="G144" s="18"/>
      <c r="H144" s="12"/>
    </row>
    <row r="145" spans="1:8" ht="31.5" x14ac:dyDescent="0.25">
      <c r="A145" s="50" t="s">
        <v>448</v>
      </c>
      <c r="B145" s="58" t="s">
        <v>449</v>
      </c>
      <c r="C145" s="59" t="s">
        <v>218</v>
      </c>
      <c r="D145" s="61">
        <v>2700</v>
      </c>
      <c r="E145" s="60"/>
      <c r="F145" s="62">
        <v>6</v>
      </c>
      <c r="G145" s="18"/>
      <c r="H145" s="12"/>
    </row>
    <row r="146" spans="1:8" x14ac:dyDescent="0.25">
      <c r="A146" s="50" t="s">
        <v>450</v>
      </c>
      <c r="B146" s="58" t="s">
        <v>451</v>
      </c>
      <c r="C146" s="59" t="s">
        <v>214</v>
      </c>
      <c r="D146" s="61">
        <v>4800</v>
      </c>
      <c r="E146" s="60"/>
      <c r="F146" s="62">
        <v>3</v>
      </c>
      <c r="G146" s="18"/>
      <c r="H146" s="12"/>
    </row>
    <row r="147" spans="1:8" x14ac:dyDescent="0.25">
      <c r="A147" s="50" t="s">
        <v>239</v>
      </c>
      <c r="B147" s="58" t="s">
        <v>452</v>
      </c>
      <c r="C147" s="59" t="s">
        <v>205</v>
      </c>
      <c r="D147" s="61">
        <v>2560</v>
      </c>
      <c r="E147" s="60"/>
      <c r="F147" s="62">
        <v>6</v>
      </c>
      <c r="G147" s="18"/>
      <c r="H147" s="12"/>
    </row>
    <row r="148" spans="1:8" x14ac:dyDescent="0.25">
      <c r="A148" s="50" t="s">
        <v>453</v>
      </c>
      <c r="B148" s="58" t="s">
        <v>454</v>
      </c>
      <c r="C148" s="59" t="s">
        <v>205</v>
      </c>
      <c r="D148" s="61">
        <v>2100</v>
      </c>
      <c r="E148" s="60"/>
      <c r="F148" s="62">
        <v>9</v>
      </c>
      <c r="G148" s="18"/>
      <c r="H148" s="12"/>
    </row>
    <row r="149" spans="1:8" x14ac:dyDescent="0.25">
      <c r="A149" s="50" t="s">
        <v>455</v>
      </c>
      <c r="B149" s="58" t="s">
        <v>456</v>
      </c>
      <c r="C149" s="59" t="s">
        <v>214</v>
      </c>
      <c r="D149" s="61">
        <v>2800</v>
      </c>
      <c r="E149" s="60"/>
      <c r="F149" s="62">
        <v>2</v>
      </c>
      <c r="G149" s="18"/>
      <c r="H149" s="12"/>
    </row>
    <row r="150" spans="1:8" ht="31.5" x14ac:dyDescent="0.25">
      <c r="A150" s="50" t="s">
        <v>457</v>
      </c>
      <c r="B150" s="58" t="s">
        <v>458</v>
      </c>
      <c r="C150" s="59" t="s">
        <v>214</v>
      </c>
      <c r="D150" s="61">
        <v>2400</v>
      </c>
      <c r="E150" s="60"/>
      <c r="F150" s="62">
        <v>9</v>
      </c>
      <c r="G150" s="18"/>
      <c r="H150" s="12"/>
    </row>
    <row r="151" spans="1:8" ht="31.5" x14ac:dyDescent="0.25">
      <c r="A151" s="50" t="s">
        <v>327</v>
      </c>
      <c r="B151" s="58" t="s">
        <v>459</v>
      </c>
      <c r="C151" s="59" t="s">
        <v>218</v>
      </c>
      <c r="D151" s="61">
        <v>3210</v>
      </c>
      <c r="E151" s="60"/>
      <c r="F151" s="62">
        <v>3</v>
      </c>
      <c r="G151" s="18"/>
      <c r="H151" s="12"/>
    </row>
    <row r="152" spans="1:8" x14ac:dyDescent="0.25">
      <c r="A152" s="50" t="s">
        <v>460</v>
      </c>
      <c r="B152" s="58" t="s">
        <v>461</v>
      </c>
      <c r="C152" s="59" t="s">
        <v>205</v>
      </c>
      <c r="D152" s="61">
        <v>2290</v>
      </c>
      <c r="E152" s="60"/>
      <c r="F152" s="62">
        <v>8</v>
      </c>
      <c r="G152" s="18"/>
      <c r="H152" s="12"/>
    </row>
    <row r="153" spans="1:8" x14ac:dyDescent="0.25">
      <c r="A153" s="50" t="s">
        <v>462</v>
      </c>
      <c r="B153" s="58" t="s">
        <v>463</v>
      </c>
      <c r="C153" s="59" t="s">
        <v>205</v>
      </c>
      <c r="D153" s="61">
        <v>2100</v>
      </c>
      <c r="E153" s="60"/>
      <c r="F153" s="62">
        <v>5</v>
      </c>
      <c r="G153" s="18"/>
      <c r="H153" s="12"/>
    </row>
    <row r="154" spans="1:8" x14ac:dyDescent="0.25">
      <c r="A154" s="50" t="s">
        <v>241</v>
      </c>
      <c r="B154" s="58" t="s">
        <v>464</v>
      </c>
      <c r="C154" s="59" t="s">
        <v>205</v>
      </c>
      <c r="D154" s="61">
        <v>2440</v>
      </c>
      <c r="E154" s="60"/>
      <c r="F154" s="62">
        <v>8</v>
      </c>
      <c r="G154" s="18"/>
      <c r="H154" s="12"/>
    </row>
    <row r="155" spans="1:8" x14ac:dyDescent="0.25">
      <c r="A155" s="50" t="s">
        <v>241</v>
      </c>
      <c r="B155" s="58" t="s">
        <v>465</v>
      </c>
      <c r="C155" s="59" t="s">
        <v>205</v>
      </c>
      <c r="D155" s="61">
        <v>2400</v>
      </c>
      <c r="E155" s="60"/>
      <c r="F155" s="62">
        <v>7</v>
      </c>
      <c r="G155" s="18"/>
      <c r="H155" s="12"/>
    </row>
    <row r="156" spans="1:8" x14ac:dyDescent="0.25">
      <c r="A156" s="50" t="s">
        <v>239</v>
      </c>
      <c r="B156" s="58" t="s">
        <v>466</v>
      </c>
      <c r="C156" s="59" t="s">
        <v>205</v>
      </c>
      <c r="D156" s="61">
        <v>2720</v>
      </c>
      <c r="E156" s="60"/>
      <c r="F156" s="62">
        <v>9</v>
      </c>
      <c r="G156" s="18"/>
      <c r="H156" s="12"/>
    </row>
    <row r="157" spans="1:8" x14ac:dyDescent="0.25">
      <c r="A157" s="50" t="s">
        <v>467</v>
      </c>
      <c r="B157" s="58" t="s">
        <v>468</v>
      </c>
      <c r="C157" s="59" t="s">
        <v>205</v>
      </c>
      <c r="D157" s="61">
        <v>2250</v>
      </c>
      <c r="E157" s="60"/>
      <c r="F157" s="62">
        <v>4</v>
      </c>
      <c r="G157" s="18"/>
      <c r="H157" s="12"/>
    </row>
    <row r="158" spans="1:8" x14ac:dyDescent="0.25">
      <c r="A158" s="50" t="s">
        <v>469</v>
      </c>
      <c r="B158" s="58" t="s">
        <v>470</v>
      </c>
      <c r="C158" s="59" t="s">
        <v>205</v>
      </c>
      <c r="D158" s="61">
        <v>2080</v>
      </c>
      <c r="E158" s="60"/>
      <c r="F158" s="62">
        <v>1</v>
      </c>
      <c r="G158" s="18"/>
      <c r="H158" s="12"/>
    </row>
    <row r="159" spans="1:8" x14ac:dyDescent="0.25">
      <c r="A159" s="50" t="s">
        <v>471</v>
      </c>
      <c r="B159" s="58" t="s">
        <v>472</v>
      </c>
      <c r="C159" s="59" t="s">
        <v>214</v>
      </c>
      <c r="D159" s="61">
        <v>2170</v>
      </c>
      <c r="E159" s="60"/>
      <c r="F159" s="62">
        <v>10</v>
      </c>
      <c r="G159" s="18"/>
      <c r="H159" s="12"/>
    </row>
    <row r="160" spans="1:8" x14ac:dyDescent="0.25">
      <c r="A160" s="50" t="s">
        <v>473</v>
      </c>
      <c r="B160" s="58" t="s">
        <v>474</v>
      </c>
      <c r="C160" s="59" t="s">
        <v>205</v>
      </c>
      <c r="D160" s="61">
        <v>2580</v>
      </c>
      <c r="E160" s="60"/>
      <c r="F160" s="62">
        <v>2</v>
      </c>
      <c r="G160" s="18"/>
      <c r="H160" s="12"/>
    </row>
    <row r="161" spans="1:8" x14ac:dyDescent="0.25">
      <c r="A161" s="50" t="s">
        <v>367</v>
      </c>
      <c r="B161" s="58" t="s">
        <v>475</v>
      </c>
      <c r="C161" s="59" t="s">
        <v>205</v>
      </c>
      <c r="D161" s="61">
        <v>2160</v>
      </c>
      <c r="E161" s="60"/>
      <c r="F161" s="62">
        <v>6</v>
      </c>
      <c r="G161" s="18"/>
      <c r="H161" s="12"/>
    </row>
    <row r="162" spans="1:8" x14ac:dyDescent="0.25">
      <c r="A162" s="50" t="s">
        <v>476</v>
      </c>
      <c r="B162" s="58" t="s">
        <v>477</v>
      </c>
      <c r="C162" s="59" t="s">
        <v>205</v>
      </c>
      <c r="D162" s="61">
        <v>2690</v>
      </c>
      <c r="E162" s="60"/>
      <c r="F162" s="62">
        <v>5</v>
      </c>
      <c r="G162" s="18"/>
      <c r="H162" s="12"/>
    </row>
    <row r="165" spans="1:8" x14ac:dyDescent="0.25">
      <c r="A165" s="70" t="s">
        <v>22</v>
      </c>
      <c r="B165" s="71"/>
    </row>
    <row r="166" spans="1:8" x14ac:dyDescent="0.25">
      <c r="A166" s="44" t="s">
        <v>480</v>
      </c>
      <c r="B166" s="32"/>
    </row>
    <row r="168" spans="1:8" x14ac:dyDescent="0.25">
      <c r="A168" s="84" t="s">
        <v>215</v>
      </c>
      <c r="B168" s="85"/>
    </row>
    <row r="169" spans="1:8" x14ac:dyDescent="0.25">
      <c r="A169" s="65" t="s">
        <v>219</v>
      </c>
      <c r="B169" s="60"/>
    </row>
    <row r="170" spans="1:8" x14ac:dyDescent="0.25">
      <c r="A170" s="65" t="s">
        <v>222</v>
      </c>
      <c r="B170" s="60"/>
    </row>
    <row r="171" spans="1:8" ht="31.5" x14ac:dyDescent="0.25">
      <c r="A171" s="65" t="s">
        <v>225</v>
      </c>
      <c r="B171" s="66"/>
    </row>
    <row r="172" spans="1:8" ht="31.5" x14ac:dyDescent="0.25">
      <c r="A172" s="65" t="s">
        <v>230</v>
      </c>
      <c r="B172" s="60"/>
    </row>
    <row r="173" spans="1:8" ht="31.5" x14ac:dyDescent="0.25">
      <c r="A173" s="65" t="s">
        <v>233</v>
      </c>
      <c r="B173" s="60"/>
    </row>
    <row r="175" spans="1:8" ht="31.5" x14ac:dyDescent="0.25">
      <c r="A175" s="65" t="s">
        <v>199</v>
      </c>
      <c r="B175" s="65" t="s">
        <v>482</v>
      </c>
      <c r="C175" s="65" t="s">
        <v>237</v>
      </c>
      <c r="D175" s="65" t="s">
        <v>238</v>
      </c>
    </row>
    <row r="176" spans="1:8" x14ac:dyDescent="0.25">
      <c r="A176" s="59" t="s">
        <v>205</v>
      </c>
      <c r="B176" s="68"/>
      <c r="C176" s="68"/>
      <c r="D176" s="68"/>
    </row>
    <row r="177" spans="1:4" x14ac:dyDescent="0.25">
      <c r="A177" s="59" t="s">
        <v>218</v>
      </c>
      <c r="B177" s="68"/>
      <c r="C177" s="68"/>
      <c r="D177" s="68"/>
    </row>
    <row r="178" spans="1:4" x14ac:dyDescent="0.25">
      <c r="A178" s="59" t="s">
        <v>214</v>
      </c>
      <c r="B178" s="68"/>
      <c r="C178" s="68"/>
      <c r="D178" s="68"/>
    </row>
    <row r="179" spans="1:4" x14ac:dyDescent="0.25">
      <c r="A179" s="59" t="s">
        <v>481</v>
      </c>
      <c r="B179" s="68"/>
      <c r="C179" s="72"/>
      <c r="D179" s="72"/>
    </row>
    <row r="182" spans="1:4" x14ac:dyDescent="0.25">
      <c r="A182" s="70" t="s">
        <v>22</v>
      </c>
      <c r="B182" s="71"/>
    </row>
    <row r="183" spans="1:4" x14ac:dyDescent="0.25">
      <c r="A183" s="44" t="s">
        <v>484</v>
      </c>
      <c r="B183" s="32"/>
    </row>
    <row r="184" spans="1:4" x14ac:dyDescent="0.25">
      <c r="A184" s="44" t="s">
        <v>483</v>
      </c>
    </row>
  </sheetData>
  <mergeCells count="1">
    <mergeCell ref="A168:B168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L184"/>
  <sheetViews>
    <sheetView topLeftCell="A145" zoomScale="130" zoomScaleNormal="130" workbookViewId="0">
      <selection activeCell="A9" sqref="A9"/>
    </sheetView>
  </sheetViews>
  <sheetFormatPr defaultRowHeight="15.75" x14ac:dyDescent="0.25"/>
  <cols>
    <col min="1" max="1" width="24.140625" style="53" customWidth="1"/>
    <col min="2" max="2" width="27.5703125" style="53" customWidth="1"/>
    <col min="3" max="3" width="16.140625" style="53" customWidth="1"/>
    <col min="4" max="4" width="15.5703125" style="54" customWidth="1"/>
    <col min="5" max="5" width="14.140625" style="55" customWidth="1"/>
    <col min="6" max="6" width="14.140625" style="56" customWidth="1"/>
    <col min="7" max="7" width="11.5703125" style="55" bestFit="1" customWidth="1"/>
    <col min="8" max="8" width="11.7109375" style="55" bestFit="1" customWidth="1"/>
    <col min="9" max="9" width="8.7109375" style="55" customWidth="1"/>
    <col min="10" max="10" width="29.85546875" style="55" bestFit="1" customWidth="1"/>
    <col min="11" max="11" width="14" style="55" customWidth="1"/>
    <col min="12" max="12" width="12.42578125" style="55" customWidth="1"/>
    <col min="13" max="13" width="13.28515625" style="55" customWidth="1"/>
    <col min="14" max="16384" width="9.140625" style="55"/>
  </cols>
  <sheetData>
    <row r="1" spans="1:12" x14ac:dyDescent="0.25">
      <c r="A1" s="53" t="s">
        <v>29</v>
      </c>
      <c r="B1" s="55"/>
    </row>
    <row r="3" spans="1:12" x14ac:dyDescent="0.25">
      <c r="A3" s="70" t="s">
        <v>22</v>
      </c>
      <c r="B3" s="71"/>
    </row>
    <row r="4" spans="1:12" x14ac:dyDescent="0.25">
      <c r="A4" s="44" t="s">
        <v>31</v>
      </c>
      <c r="B4" s="32"/>
    </row>
    <row r="5" spans="1:12" x14ac:dyDescent="0.25">
      <c r="A5" s="44" t="s">
        <v>479</v>
      </c>
      <c r="B5" s="32"/>
    </row>
    <row r="7" spans="1:12" x14ac:dyDescent="0.25">
      <c r="A7" s="63" t="s">
        <v>478</v>
      </c>
    </row>
    <row r="9" spans="1:12" x14ac:dyDescent="0.25">
      <c r="B9" s="57" t="s">
        <v>206</v>
      </c>
      <c r="C9" s="64">
        <v>0.1</v>
      </c>
    </row>
    <row r="10" spans="1:12" x14ac:dyDescent="0.25">
      <c r="B10" s="57" t="s">
        <v>209</v>
      </c>
      <c r="C10" s="64">
        <v>0.27</v>
      </c>
    </row>
    <row r="11" spans="1:12" ht="15.75" customHeight="1" x14ac:dyDescent="0.25"/>
    <row r="12" spans="1:12" ht="31.5" x14ac:dyDescent="0.25">
      <c r="A12" s="57" t="s">
        <v>197</v>
      </c>
      <c r="B12" s="57" t="s">
        <v>198</v>
      </c>
      <c r="C12" s="57" t="s">
        <v>199</v>
      </c>
      <c r="D12" s="57" t="s">
        <v>486</v>
      </c>
      <c r="E12" s="57" t="s">
        <v>485</v>
      </c>
      <c r="F12" s="57" t="s">
        <v>200</v>
      </c>
      <c r="G12" s="57" t="s">
        <v>201</v>
      </c>
      <c r="H12" s="57" t="s">
        <v>202</v>
      </c>
    </row>
    <row r="13" spans="1:12" x14ac:dyDescent="0.25">
      <c r="A13" s="50" t="s">
        <v>203</v>
      </c>
      <c r="B13" s="58" t="s">
        <v>204</v>
      </c>
      <c r="C13" s="59" t="s">
        <v>205</v>
      </c>
      <c r="D13" s="61">
        <v>2560</v>
      </c>
      <c r="E13" s="60">
        <f t="shared" ref="E13:E76" si="0">IF(OR(C13="Tudomány",C13="Történelem"),D13*(1-$C$9),D13)</f>
        <v>2560</v>
      </c>
      <c r="F13" s="62">
        <v>5</v>
      </c>
      <c r="G13" s="27">
        <f t="shared" ref="G13:G76" si="1">E13*F13</f>
        <v>12800</v>
      </c>
      <c r="H13" s="51">
        <f t="shared" ref="H13:H76" si="2">G13*(1+$C$10)</f>
        <v>16256</v>
      </c>
    </row>
    <row r="14" spans="1:12" x14ac:dyDescent="0.25">
      <c r="A14" s="50" t="s">
        <v>207</v>
      </c>
      <c r="B14" s="58" t="s">
        <v>208</v>
      </c>
      <c r="C14" s="59" t="s">
        <v>205</v>
      </c>
      <c r="D14" s="61">
        <v>2880</v>
      </c>
      <c r="E14" s="60">
        <f t="shared" si="0"/>
        <v>2880</v>
      </c>
      <c r="F14" s="62">
        <v>1</v>
      </c>
      <c r="G14" s="27">
        <f>E14*F14</f>
        <v>2880</v>
      </c>
      <c r="H14" s="51">
        <f t="shared" si="2"/>
        <v>3657.6</v>
      </c>
    </row>
    <row r="15" spans="1:12" x14ac:dyDescent="0.25">
      <c r="A15" s="50" t="s">
        <v>210</v>
      </c>
      <c r="B15" s="58" t="s">
        <v>211</v>
      </c>
      <c r="C15" s="59" t="s">
        <v>205</v>
      </c>
      <c r="D15" s="61">
        <v>2390</v>
      </c>
      <c r="E15" s="60">
        <f t="shared" si="0"/>
        <v>2390</v>
      </c>
      <c r="F15" s="62">
        <v>3</v>
      </c>
      <c r="G15" s="27">
        <f t="shared" si="1"/>
        <v>7170</v>
      </c>
      <c r="H15" s="51">
        <f t="shared" si="2"/>
        <v>9105.9</v>
      </c>
    </row>
    <row r="16" spans="1:12" x14ac:dyDescent="0.25">
      <c r="A16" s="50" t="s">
        <v>212</v>
      </c>
      <c r="B16" s="58" t="s">
        <v>213</v>
      </c>
      <c r="C16" s="59" t="s">
        <v>214</v>
      </c>
      <c r="D16" s="61">
        <v>2080</v>
      </c>
      <c r="E16" s="60">
        <f t="shared" si="0"/>
        <v>1872</v>
      </c>
      <c r="F16" s="62">
        <v>5</v>
      </c>
      <c r="G16" s="27">
        <f t="shared" si="1"/>
        <v>9360</v>
      </c>
      <c r="H16" s="51">
        <f t="shared" si="2"/>
        <v>11887.2</v>
      </c>
      <c r="L16" s="56"/>
    </row>
    <row r="17" spans="1:8" x14ac:dyDescent="0.25">
      <c r="A17" s="50" t="s">
        <v>216</v>
      </c>
      <c r="B17" s="58" t="s">
        <v>217</v>
      </c>
      <c r="C17" s="59" t="s">
        <v>218</v>
      </c>
      <c r="D17" s="61">
        <v>2450</v>
      </c>
      <c r="E17" s="60">
        <f t="shared" si="0"/>
        <v>2205</v>
      </c>
      <c r="F17" s="62">
        <v>5</v>
      </c>
      <c r="G17" s="27">
        <f t="shared" si="1"/>
        <v>11025</v>
      </c>
      <c r="H17" s="51">
        <f t="shared" si="2"/>
        <v>14001.75</v>
      </c>
    </row>
    <row r="18" spans="1:8" x14ac:dyDescent="0.25">
      <c r="A18" s="50" t="s">
        <v>220</v>
      </c>
      <c r="B18" s="58" t="s">
        <v>221</v>
      </c>
      <c r="C18" s="59" t="s">
        <v>214</v>
      </c>
      <c r="D18" s="61">
        <v>2150</v>
      </c>
      <c r="E18" s="60">
        <f t="shared" si="0"/>
        <v>1935</v>
      </c>
      <c r="F18" s="62">
        <v>1</v>
      </c>
      <c r="G18" s="27">
        <f t="shared" si="1"/>
        <v>1935</v>
      </c>
      <c r="H18" s="51">
        <f t="shared" si="2"/>
        <v>2457.4499999999998</v>
      </c>
    </row>
    <row r="19" spans="1:8" x14ac:dyDescent="0.25">
      <c r="A19" s="50" t="s">
        <v>223</v>
      </c>
      <c r="B19" s="58" t="s">
        <v>224</v>
      </c>
      <c r="C19" s="59" t="s">
        <v>205</v>
      </c>
      <c r="D19" s="61">
        <v>2120</v>
      </c>
      <c r="E19" s="60">
        <f t="shared" si="0"/>
        <v>2120</v>
      </c>
      <c r="F19" s="62">
        <v>8</v>
      </c>
      <c r="G19" s="27">
        <f t="shared" si="1"/>
        <v>16960</v>
      </c>
      <c r="H19" s="51">
        <f t="shared" si="2"/>
        <v>21539.200000000001</v>
      </c>
    </row>
    <row r="20" spans="1:8" x14ac:dyDescent="0.25">
      <c r="A20" s="50" t="s">
        <v>226</v>
      </c>
      <c r="B20" s="58" t="s">
        <v>227</v>
      </c>
      <c r="C20" s="59" t="s">
        <v>205</v>
      </c>
      <c r="D20" s="61">
        <v>2300</v>
      </c>
      <c r="E20" s="60">
        <f t="shared" si="0"/>
        <v>2300</v>
      </c>
      <c r="F20" s="62">
        <v>9</v>
      </c>
      <c r="G20" s="27">
        <f t="shared" si="1"/>
        <v>20700</v>
      </c>
      <c r="H20" s="51">
        <f t="shared" si="2"/>
        <v>26289</v>
      </c>
    </row>
    <row r="21" spans="1:8" x14ac:dyDescent="0.25">
      <c r="A21" s="50" t="s">
        <v>228</v>
      </c>
      <c r="B21" s="58" t="s">
        <v>229</v>
      </c>
      <c r="C21" s="59" t="s">
        <v>218</v>
      </c>
      <c r="D21" s="61">
        <v>2380</v>
      </c>
      <c r="E21" s="60">
        <f t="shared" si="0"/>
        <v>2142</v>
      </c>
      <c r="F21" s="62">
        <v>1</v>
      </c>
      <c r="G21" s="27">
        <f t="shared" si="1"/>
        <v>2142</v>
      </c>
      <c r="H21" s="51">
        <f t="shared" si="2"/>
        <v>2720.34</v>
      </c>
    </row>
    <row r="22" spans="1:8" x14ac:dyDescent="0.25">
      <c r="A22" s="50" t="s">
        <v>231</v>
      </c>
      <c r="B22" s="58" t="s">
        <v>232</v>
      </c>
      <c r="C22" s="59" t="s">
        <v>214</v>
      </c>
      <c r="D22" s="61">
        <v>2080</v>
      </c>
      <c r="E22" s="60">
        <f t="shared" si="0"/>
        <v>1872</v>
      </c>
      <c r="F22" s="62">
        <v>6</v>
      </c>
      <c r="G22" s="27">
        <f t="shared" si="1"/>
        <v>11232</v>
      </c>
      <c r="H22" s="51">
        <f t="shared" si="2"/>
        <v>14264.64</v>
      </c>
    </row>
    <row r="23" spans="1:8" x14ac:dyDescent="0.25">
      <c r="A23" s="50" t="s">
        <v>234</v>
      </c>
      <c r="B23" s="58" t="s">
        <v>235</v>
      </c>
      <c r="C23" s="59" t="s">
        <v>214</v>
      </c>
      <c r="D23" s="61">
        <v>2400</v>
      </c>
      <c r="E23" s="60">
        <f t="shared" si="0"/>
        <v>2160</v>
      </c>
      <c r="F23" s="62">
        <v>7</v>
      </c>
      <c r="G23" s="27">
        <f t="shared" si="1"/>
        <v>15120</v>
      </c>
      <c r="H23" s="51">
        <f t="shared" si="2"/>
        <v>19202.400000000001</v>
      </c>
    </row>
    <row r="24" spans="1:8" x14ac:dyDescent="0.25">
      <c r="A24" s="50" t="s">
        <v>203</v>
      </c>
      <c r="B24" s="58" t="s">
        <v>236</v>
      </c>
      <c r="C24" s="59" t="s">
        <v>205</v>
      </c>
      <c r="D24" s="61">
        <v>2480</v>
      </c>
      <c r="E24" s="60">
        <f t="shared" si="0"/>
        <v>2480</v>
      </c>
      <c r="F24" s="62">
        <v>7</v>
      </c>
      <c r="G24" s="27">
        <f t="shared" si="1"/>
        <v>17360</v>
      </c>
      <c r="H24" s="51">
        <f t="shared" si="2"/>
        <v>22047.200000000001</v>
      </c>
    </row>
    <row r="25" spans="1:8" x14ac:dyDescent="0.25">
      <c r="A25" s="50" t="s">
        <v>239</v>
      </c>
      <c r="B25" s="58" t="s">
        <v>240</v>
      </c>
      <c r="C25" s="59" t="s">
        <v>205</v>
      </c>
      <c r="D25" s="61">
        <v>2160</v>
      </c>
      <c r="E25" s="60">
        <f t="shared" si="0"/>
        <v>2160</v>
      </c>
      <c r="F25" s="62">
        <v>3</v>
      </c>
      <c r="G25" s="27">
        <f t="shared" si="1"/>
        <v>6480</v>
      </c>
      <c r="H25" s="51">
        <f t="shared" si="2"/>
        <v>8229.6</v>
      </c>
    </row>
    <row r="26" spans="1:8" x14ac:dyDescent="0.25">
      <c r="A26" s="50" t="s">
        <v>241</v>
      </c>
      <c r="B26" s="58" t="s">
        <v>242</v>
      </c>
      <c r="C26" s="59" t="s">
        <v>205</v>
      </c>
      <c r="D26" s="61">
        <v>2400</v>
      </c>
      <c r="E26" s="60">
        <f t="shared" si="0"/>
        <v>2400</v>
      </c>
      <c r="F26" s="62">
        <v>2</v>
      </c>
      <c r="G26" s="27">
        <f t="shared" si="1"/>
        <v>4800</v>
      </c>
      <c r="H26" s="51">
        <f t="shared" si="2"/>
        <v>6096</v>
      </c>
    </row>
    <row r="27" spans="1:8" x14ac:dyDescent="0.25">
      <c r="A27" s="50" t="s">
        <v>243</v>
      </c>
      <c r="B27" s="58" t="s">
        <v>244</v>
      </c>
      <c r="C27" s="59" t="s">
        <v>205</v>
      </c>
      <c r="D27" s="61">
        <v>2160</v>
      </c>
      <c r="E27" s="60">
        <f t="shared" si="0"/>
        <v>2160</v>
      </c>
      <c r="F27" s="62">
        <v>4</v>
      </c>
      <c r="G27" s="27">
        <f t="shared" si="1"/>
        <v>8640</v>
      </c>
      <c r="H27" s="51">
        <f t="shared" si="2"/>
        <v>10972.8</v>
      </c>
    </row>
    <row r="28" spans="1:8" x14ac:dyDescent="0.25">
      <c r="A28" s="50" t="s">
        <v>245</v>
      </c>
      <c r="B28" s="58" t="s">
        <v>246</v>
      </c>
      <c r="C28" s="59" t="s">
        <v>205</v>
      </c>
      <c r="D28" s="61">
        <v>3800</v>
      </c>
      <c r="E28" s="60">
        <f t="shared" si="0"/>
        <v>3800</v>
      </c>
      <c r="F28" s="62">
        <v>2</v>
      </c>
      <c r="G28" s="27">
        <f t="shared" si="1"/>
        <v>7600</v>
      </c>
      <c r="H28" s="51">
        <f t="shared" si="2"/>
        <v>9652</v>
      </c>
    </row>
    <row r="29" spans="1:8" ht="31.5" x14ac:dyDescent="0.25">
      <c r="A29" s="50" t="s">
        <v>247</v>
      </c>
      <c r="B29" s="58" t="s">
        <v>248</v>
      </c>
      <c r="C29" s="59" t="s">
        <v>214</v>
      </c>
      <c r="D29" s="61">
        <v>4080</v>
      </c>
      <c r="E29" s="60">
        <f t="shared" si="0"/>
        <v>3672</v>
      </c>
      <c r="F29" s="62">
        <v>3</v>
      </c>
      <c r="G29" s="27">
        <f t="shared" si="1"/>
        <v>11016</v>
      </c>
      <c r="H29" s="51">
        <f t="shared" si="2"/>
        <v>13990.32</v>
      </c>
    </row>
    <row r="30" spans="1:8" x14ac:dyDescent="0.25">
      <c r="A30" s="50" t="s">
        <v>249</v>
      </c>
      <c r="B30" s="58" t="s">
        <v>250</v>
      </c>
      <c r="C30" s="59" t="s">
        <v>205</v>
      </c>
      <c r="D30" s="61">
        <v>2210</v>
      </c>
      <c r="E30" s="60">
        <f t="shared" si="0"/>
        <v>2210</v>
      </c>
      <c r="F30" s="62">
        <v>4</v>
      </c>
      <c r="G30" s="27">
        <f t="shared" si="1"/>
        <v>8840</v>
      </c>
      <c r="H30" s="51">
        <f t="shared" si="2"/>
        <v>11226.8</v>
      </c>
    </row>
    <row r="31" spans="1:8" ht="31.5" x14ac:dyDescent="0.25">
      <c r="A31" s="50" t="s">
        <v>251</v>
      </c>
      <c r="B31" s="58" t="s">
        <v>252</v>
      </c>
      <c r="C31" s="59" t="s">
        <v>205</v>
      </c>
      <c r="D31" s="61">
        <v>2300</v>
      </c>
      <c r="E31" s="60">
        <f t="shared" si="0"/>
        <v>2300</v>
      </c>
      <c r="F31" s="62">
        <v>7</v>
      </c>
      <c r="G31" s="27">
        <f t="shared" si="1"/>
        <v>16100</v>
      </c>
      <c r="H31" s="51">
        <f t="shared" si="2"/>
        <v>20447</v>
      </c>
    </row>
    <row r="32" spans="1:8" x14ac:dyDescent="0.25">
      <c r="A32" s="50" t="s">
        <v>253</v>
      </c>
      <c r="B32" s="58" t="s">
        <v>254</v>
      </c>
      <c r="C32" s="59" t="s">
        <v>205</v>
      </c>
      <c r="D32" s="61">
        <v>2300</v>
      </c>
      <c r="E32" s="60">
        <f t="shared" si="0"/>
        <v>2300</v>
      </c>
      <c r="F32" s="62">
        <v>4</v>
      </c>
      <c r="G32" s="27">
        <f t="shared" si="1"/>
        <v>9200</v>
      </c>
      <c r="H32" s="51">
        <f t="shared" si="2"/>
        <v>11684</v>
      </c>
    </row>
    <row r="33" spans="1:8" ht="31.5" x14ac:dyDescent="0.25">
      <c r="A33" s="50" t="s">
        <v>255</v>
      </c>
      <c r="B33" s="58" t="s">
        <v>256</v>
      </c>
      <c r="C33" s="59" t="s">
        <v>218</v>
      </c>
      <c r="D33" s="61">
        <v>4080</v>
      </c>
      <c r="E33" s="60">
        <f t="shared" si="0"/>
        <v>3672</v>
      </c>
      <c r="F33" s="62">
        <v>6</v>
      </c>
      <c r="G33" s="27">
        <f t="shared" si="1"/>
        <v>22032</v>
      </c>
      <c r="H33" s="51">
        <f t="shared" si="2"/>
        <v>27980.639999999999</v>
      </c>
    </row>
    <row r="34" spans="1:8" x14ac:dyDescent="0.25">
      <c r="A34" s="50" t="s">
        <v>241</v>
      </c>
      <c r="B34" s="58" t="s">
        <v>257</v>
      </c>
      <c r="C34" s="59" t="s">
        <v>205</v>
      </c>
      <c r="D34" s="61">
        <v>3200</v>
      </c>
      <c r="E34" s="60">
        <f t="shared" si="0"/>
        <v>3200</v>
      </c>
      <c r="F34" s="62">
        <v>8</v>
      </c>
      <c r="G34" s="27">
        <f t="shared" si="1"/>
        <v>25600</v>
      </c>
      <c r="H34" s="51">
        <f t="shared" si="2"/>
        <v>32512</v>
      </c>
    </row>
    <row r="35" spans="1:8" x14ac:dyDescent="0.25">
      <c r="A35" s="50" t="s">
        <v>239</v>
      </c>
      <c r="B35" s="58" t="s">
        <v>258</v>
      </c>
      <c r="C35" s="59" t="s">
        <v>205</v>
      </c>
      <c r="D35" s="61">
        <v>2320</v>
      </c>
      <c r="E35" s="60">
        <f t="shared" si="0"/>
        <v>2320</v>
      </c>
      <c r="F35" s="62">
        <v>6</v>
      </c>
      <c r="G35" s="27">
        <f t="shared" si="1"/>
        <v>13920</v>
      </c>
      <c r="H35" s="51">
        <f t="shared" si="2"/>
        <v>17678.400000000001</v>
      </c>
    </row>
    <row r="36" spans="1:8" x14ac:dyDescent="0.25">
      <c r="A36" s="50" t="s">
        <v>259</v>
      </c>
      <c r="B36" s="58" t="s">
        <v>260</v>
      </c>
      <c r="C36" s="59" t="s">
        <v>205</v>
      </c>
      <c r="D36" s="61">
        <v>3800</v>
      </c>
      <c r="E36" s="60">
        <f t="shared" si="0"/>
        <v>3800</v>
      </c>
      <c r="F36" s="62">
        <v>7</v>
      </c>
      <c r="G36" s="27">
        <f t="shared" si="1"/>
        <v>26600</v>
      </c>
      <c r="H36" s="51">
        <f t="shared" si="2"/>
        <v>33782</v>
      </c>
    </row>
    <row r="37" spans="1:8" x14ac:dyDescent="0.25">
      <c r="A37" s="50" t="s">
        <v>241</v>
      </c>
      <c r="B37" s="58" t="s">
        <v>261</v>
      </c>
      <c r="C37" s="59" t="s">
        <v>205</v>
      </c>
      <c r="D37" s="61">
        <v>2280</v>
      </c>
      <c r="E37" s="60">
        <f t="shared" si="0"/>
        <v>2280</v>
      </c>
      <c r="F37" s="62">
        <v>6</v>
      </c>
      <c r="G37" s="27">
        <f t="shared" si="1"/>
        <v>13680</v>
      </c>
      <c r="H37" s="51">
        <f t="shared" si="2"/>
        <v>17373.599999999999</v>
      </c>
    </row>
    <row r="38" spans="1:8" x14ac:dyDescent="0.25">
      <c r="A38" s="50" t="s">
        <v>262</v>
      </c>
      <c r="B38" s="58" t="s">
        <v>263</v>
      </c>
      <c r="C38" s="59" t="s">
        <v>214</v>
      </c>
      <c r="D38" s="61">
        <v>2400</v>
      </c>
      <c r="E38" s="60">
        <f t="shared" si="0"/>
        <v>2160</v>
      </c>
      <c r="F38" s="62">
        <v>9</v>
      </c>
      <c r="G38" s="27">
        <f t="shared" si="1"/>
        <v>19440</v>
      </c>
      <c r="H38" s="51">
        <f t="shared" si="2"/>
        <v>24688.799999999999</v>
      </c>
    </row>
    <row r="39" spans="1:8" ht="31.5" x14ac:dyDescent="0.25">
      <c r="A39" s="50" t="s">
        <v>264</v>
      </c>
      <c r="B39" s="58" t="s">
        <v>265</v>
      </c>
      <c r="C39" s="59" t="s">
        <v>214</v>
      </c>
      <c r="D39" s="61">
        <v>2480</v>
      </c>
      <c r="E39" s="60">
        <f t="shared" si="0"/>
        <v>2232</v>
      </c>
      <c r="F39" s="62">
        <v>8</v>
      </c>
      <c r="G39" s="27">
        <f t="shared" si="1"/>
        <v>17856</v>
      </c>
      <c r="H39" s="51">
        <f t="shared" si="2"/>
        <v>22677.119999999999</v>
      </c>
    </row>
    <row r="40" spans="1:8" x14ac:dyDescent="0.25">
      <c r="A40" s="50" t="s">
        <v>266</v>
      </c>
      <c r="B40" s="58" t="s">
        <v>267</v>
      </c>
      <c r="C40" s="59" t="s">
        <v>205</v>
      </c>
      <c r="D40" s="61">
        <v>2380</v>
      </c>
      <c r="E40" s="60">
        <f t="shared" si="0"/>
        <v>2380</v>
      </c>
      <c r="F40" s="62">
        <v>5</v>
      </c>
      <c r="G40" s="27">
        <f t="shared" si="1"/>
        <v>11900</v>
      </c>
      <c r="H40" s="51">
        <f t="shared" si="2"/>
        <v>15113</v>
      </c>
    </row>
    <row r="41" spans="1:8" ht="31.5" x14ac:dyDescent="0.25">
      <c r="A41" s="50" t="s">
        <v>268</v>
      </c>
      <c r="B41" s="58" t="s">
        <v>269</v>
      </c>
      <c r="C41" s="59" t="s">
        <v>218</v>
      </c>
      <c r="D41" s="61">
        <v>2430</v>
      </c>
      <c r="E41" s="60">
        <f t="shared" si="0"/>
        <v>2187</v>
      </c>
      <c r="F41" s="62">
        <v>7</v>
      </c>
      <c r="G41" s="27">
        <f t="shared" si="1"/>
        <v>15309</v>
      </c>
      <c r="H41" s="51">
        <f t="shared" si="2"/>
        <v>19442.43</v>
      </c>
    </row>
    <row r="42" spans="1:8" x14ac:dyDescent="0.25">
      <c r="A42" s="50" t="s">
        <v>270</v>
      </c>
      <c r="B42" s="58" t="s">
        <v>271</v>
      </c>
      <c r="C42" s="59" t="s">
        <v>214</v>
      </c>
      <c r="D42" s="61">
        <v>2420</v>
      </c>
      <c r="E42" s="60">
        <f t="shared" si="0"/>
        <v>2178</v>
      </c>
      <c r="F42" s="62">
        <v>5</v>
      </c>
      <c r="G42" s="27">
        <f t="shared" si="1"/>
        <v>10890</v>
      </c>
      <c r="H42" s="51">
        <f t="shared" si="2"/>
        <v>13830.300000000001</v>
      </c>
    </row>
    <row r="43" spans="1:8" ht="31.5" x14ac:dyDescent="0.25">
      <c r="A43" s="50" t="s">
        <v>272</v>
      </c>
      <c r="B43" s="58" t="s">
        <v>273</v>
      </c>
      <c r="C43" s="59" t="s">
        <v>205</v>
      </c>
      <c r="D43" s="61">
        <v>2880</v>
      </c>
      <c r="E43" s="60">
        <f t="shared" si="0"/>
        <v>2880</v>
      </c>
      <c r="F43" s="62">
        <v>8</v>
      </c>
      <c r="G43" s="27">
        <f t="shared" si="1"/>
        <v>23040</v>
      </c>
      <c r="H43" s="51">
        <f t="shared" si="2"/>
        <v>29260.799999999999</v>
      </c>
    </row>
    <row r="44" spans="1:8" x14ac:dyDescent="0.25">
      <c r="A44" s="50" t="s">
        <v>274</v>
      </c>
      <c r="B44" s="58" t="s">
        <v>275</v>
      </c>
      <c r="C44" s="59" t="s">
        <v>205</v>
      </c>
      <c r="D44" s="61">
        <v>2600</v>
      </c>
      <c r="E44" s="60">
        <f t="shared" si="0"/>
        <v>2600</v>
      </c>
      <c r="F44" s="62">
        <v>10</v>
      </c>
      <c r="G44" s="27">
        <f t="shared" si="1"/>
        <v>26000</v>
      </c>
      <c r="H44" s="51">
        <f t="shared" si="2"/>
        <v>33020</v>
      </c>
    </row>
    <row r="45" spans="1:8" x14ac:dyDescent="0.25">
      <c r="A45" s="50" t="s">
        <v>216</v>
      </c>
      <c r="B45" s="58" t="s">
        <v>276</v>
      </c>
      <c r="C45" s="59" t="s">
        <v>218</v>
      </c>
      <c r="D45" s="61">
        <v>2560</v>
      </c>
      <c r="E45" s="60">
        <f t="shared" si="0"/>
        <v>2304</v>
      </c>
      <c r="F45" s="62">
        <v>4</v>
      </c>
      <c r="G45" s="27">
        <f t="shared" si="1"/>
        <v>9216</v>
      </c>
      <c r="H45" s="51">
        <f t="shared" si="2"/>
        <v>11704.32</v>
      </c>
    </row>
    <row r="46" spans="1:8" x14ac:dyDescent="0.25">
      <c r="A46" s="50" t="s">
        <v>277</v>
      </c>
      <c r="B46" s="58" t="s">
        <v>278</v>
      </c>
      <c r="C46" s="59" t="s">
        <v>205</v>
      </c>
      <c r="D46" s="61">
        <v>2140</v>
      </c>
      <c r="E46" s="60">
        <f t="shared" si="0"/>
        <v>2140</v>
      </c>
      <c r="F46" s="62">
        <v>5</v>
      </c>
      <c r="G46" s="27">
        <f t="shared" si="1"/>
        <v>10700</v>
      </c>
      <c r="H46" s="51">
        <f t="shared" si="2"/>
        <v>13589</v>
      </c>
    </row>
    <row r="47" spans="1:8" ht="31.5" x14ac:dyDescent="0.25">
      <c r="A47" s="50" t="s">
        <v>279</v>
      </c>
      <c r="B47" s="58" t="s">
        <v>280</v>
      </c>
      <c r="C47" s="59" t="s">
        <v>218</v>
      </c>
      <c r="D47" s="61">
        <v>2460</v>
      </c>
      <c r="E47" s="60">
        <f t="shared" si="0"/>
        <v>2214</v>
      </c>
      <c r="F47" s="62">
        <v>4</v>
      </c>
      <c r="G47" s="27">
        <f t="shared" si="1"/>
        <v>8856</v>
      </c>
      <c r="H47" s="51">
        <f t="shared" si="2"/>
        <v>11247.12</v>
      </c>
    </row>
    <row r="48" spans="1:8" x14ac:dyDescent="0.25">
      <c r="A48" s="50" t="s">
        <v>281</v>
      </c>
      <c r="B48" s="58" t="s">
        <v>282</v>
      </c>
      <c r="C48" s="59" t="s">
        <v>214</v>
      </c>
      <c r="D48" s="61">
        <v>2760</v>
      </c>
      <c r="E48" s="60">
        <f t="shared" si="0"/>
        <v>2484</v>
      </c>
      <c r="F48" s="62">
        <v>5</v>
      </c>
      <c r="G48" s="27">
        <f t="shared" si="1"/>
        <v>12420</v>
      </c>
      <c r="H48" s="51">
        <f t="shared" si="2"/>
        <v>15773.4</v>
      </c>
    </row>
    <row r="49" spans="1:8" x14ac:dyDescent="0.25">
      <c r="A49" s="50" t="s">
        <v>283</v>
      </c>
      <c r="B49" s="58" t="s">
        <v>284</v>
      </c>
      <c r="C49" s="59" t="s">
        <v>214</v>
      </c>
      <c r="D49" s="61">
        <v>2640</v>
      </c>
      <c r="E49" s="60">
        <f t="shared" si="0"/>
        <v>2376</v>
      </c>
      <c r="F49" s="62">
        <v>8</v>
      </c>
      <c r="G49" s="27">
        <f t="shared" si="1"/>
        <v>19008</v>
      </c>
      <c r="H49" s="51">
        <f t="shared" si="2"/>
        <v>24140.16</v>
      </c>
    </row>
    <row r="50" spans="1:8" x14ac:dyDescent="0.25">
      <c r="A50" s="50" t="s">
        <v>285</v>
      </c>
      <c r="B50" s="58" t="s">
        <v>286</v>
      </c>
      <c r="C50" s="59" t="s">
        <v>205</v>
      </c>
      <c r="D50" s="61">
        <v>2300</v>
      </c>
      <c r="E50" s="60">
        <f t="shared" si="0"/>
        <v>2300</v>
      </c>
      <c r="F50" s="62">
        <v>6</v>
      </c>
      <c r="G50" s="27">
        <f t="shared" si="1"/>
        <v>13800</v>
      </c>
      <c r="H50" s="51">
        <f t="shared" si="2"/>
        <v>17526</v>
      </c>
    </row>
    <row r="51" spans="1:8" ht="31.5" x14ac:dyDescent="0.25">
      <c r="A51" s="50" t="s">
        <v>287</v>
      </c>
      <c r="B51" s="58" t="s">
        <v>288</v>
      </c>
      <c r="C51" s="59" t="s">
        <v>214</v>
      </c>
      <c r="D51" s="61">
        <v>2640</v>
      </c>
      <c r="E51" s="60">
        <f t="shared" si="0"/>
        <v>2376</v>
      </c>
      <c r="F51" s="62">
        <v>9</v>
      </c>
      <c r="G51" s="27">
        <f t="shared" si="1"/>
        <v>21384</v>
      </c>
      <c r="H51" s="51">
        <f t="shared" si="2"/>
        <v>27157.68</v>
      </c>
    </row>
    <row r="52" spans="1:8" x14ac:dyDescent="0.25">
      <c r="A52" s="50" t="s">
        <v>289</v>
      </c>
      <c r="B52" s="58" t="s">
        <v>290</v>
      </c>
      <c r="C52" s="59" t="s">
        <v>214</v>
      </c>
      <c r="D52" s="61">
        <v>2270</v>
      </c>
      <c r="E52" s="60">
        <f t="shared" si="0"/>
        <v>2043</v>
      </c>
      <c r="F52" s="62">
        <v>6</v>
      </c>
      <c r="G52" s="27">
        <f t="shared" si="1"/>
        <v>12258</v>
      </c>
      <c r="H52" s="51">
        <f t="shared" si="2"/>
        <v>15567.66</v>
      </c>
    </row>
    <row r="53" spans="1:8" x14ac:dyDescent="0.25">
      <c r="A53" s="50" t="s">
        <v>262</v>
      </c>
      <c r="B53" s="58" t="s">
        <v>291</v>
      </c>
      <c r="C53" s="59" t="s">
        <v>214</v>
      </c>
      <c r="D53" s="61">
        <v>2400</v>
      </c>
      <c r="E53" s="60">
        <f t="shared" si="0"/>
        <v>2160</v>
      </c>
      <c r="F53" s="62">
        <v>7</v>
      </c>
      <c r="G53" s="27">
        <f t="shared" si="1"/>
        <v>15120</v>
      </c>
      <c r="H53" s="51">
        <f t="shared" si="2"/>
        <v>19202.400000000001</v>
      </c>
    </row>
    <row r="54" spans="1:8" x14ac:dyDescent="0.25">
      <c r="A54" s="50" t="s">
        <v>292</v>
      </c>
      <c r="B54" s="58" t="s">
        <v>293</v>
      </c>
      <c r="C54" s="59" t="s">
        <v>214</v>
      </c>
      <c r="D54" s="61">
        <v>2720</v>
      </c>
      <c r="E54" s="60">
        <f t="shared" si="0"/>
        <v>2448</v>
      </c>
      <c r="F54" s="62">
        <v>7</v>
      </c>
      <c r="G54" s="27">
        <f t="shared" si="1"/>
        <v>17136</v>
      </c>
      <c r="H54" s="51">
        <f t="shared" si="2"/>
        <v>21762.720000000001</v>
      </c>
    </row>
    <row r="55" spans="1:8" x14ac:dyDescent="0.25">
      <c r="A55" s="50" t="s">
        <v>294</v>
      </c>
      <c r="B55" s="58" t="s">
        <v>295</v>
      </c>
      <c r="C55" s="59" t="s">
        <v>205</v>
      </c>
      <c r="D55" s="61">
        <v>2100</v>
      </c>
      <c r="E55" s="60">
        <f t="shared" si="0"/>
        <v>2100</v>
      </c>
      <c r="F55" s="62">
        <v>6</v>
      </c>
      <c r="G55" s="27">
        <f t="shared" si="1"/>
        <v>12600</v>
      </c>
      <c r="H55" s="51">
        <f t="shared" si="2"/>
        <v>16002</v>
      </c>
    </row>
    <row r="56" spans="1:8" x14ac:dyDescent="0.25">
      <c r="A56" s="50" t="s">
        <v>296</v>
      </c>
      <c r="B56" s="58" t="s">
        <v>297</v>
      </c>
      <c r="C56" s="59" t="s">
        <v>214</v>
      </c>
      <c r="D56" s="61">
        <v>2300</v>
      </c>
      <c r="E56" s="60">
        <f t="shared" si="0"/>
        <v>2070</v>
      </c>
      <c r="F56" s="62">
        <v>11</v>
      </c>
      <c r="G56" s="27">
        <f t="shared" si="1"/>
        <v>22770</v>
      </c>
      <c r="H56" s="51">
        <f t="shared" si="2"/>
        <v>28917.9</v>
      </c>
    </row>
    <row r="57" spans="1:8" ht="31.5" x14ac:dyDescent="0.25">
      <c r="A57" s="50" t="s">
        <v>272</v>
      </c>
      <c r="B57" s="58" t="s">
        <v>273</v>
      </c>
      <c r="C57" s="59" t="s">
        <v>205</v>
      </c>
      <c r="D57" s="61">
        <v>2880</v>
      </c>
      <c r="E57" s="60">
        <f t="shared" si="0"/>
        <v>2880</v>
      </c>
      <c r="F57" s="62">
        <v>7</v>
      </c>
      <c r="G57" s="27">
        <f t="shared" si="1"/>
        <v>20160</v>
      </c>
      <c r="H57" s="51">
        <f t="shared" si="2"/>
        <v>25603.200000000001</v>
      </c>
    </row>
    <row r="58" spans="1:8" x14ac:dyDescent="0.25">
      <c r="A58" s="50" t="s">
        <v>239</v>
      </c>
      <c r="B58" s="58" t="s">
        <v>298</v>
      </c>
      <c r="C58" s="59" t="s">
        <v>205</v>
      </c>
      <c r="D58" s="61">
        <v>2390</v>
      </c>
      <c r="E58" s="60">
        <f t="shared" si="0"/>
        <v>2390</v>
      </c>
      <c r="F58" s="62">
        <v>1</v>
      </c>
      <c r="G58" s="27">
        <f t="shared" si="1"/>
        <v>2390</v>
      </c>
      <c r="H58" s="51">
        <f t="shared" si="2"/>
        <v>3035.3</v>
      </c>
    </row>
    <row r="59" spans="1:8" x14ac:dyDescent="0.25">
      <c r="A59" s="50" t="s">
        <v>239</v>
      </c>
      <c r="B59" s="58" t="s">
        <v>299</v>
      </c>
      <c r="C59" s="59" t="s">
        <v>205</v>
      </c>
      <c r="D59" s="61">
        <v>2610</v>
      </c>
      <c r="E59" s="60">
        <f t="shared" si="0"/>
        <v>2610</v>
      </c>
      <c r="F59" s="62">
        <v>1</v>
      </c>
      <c r="G59" s="27">
        <f t="shared" si="1"/>
        <v>2610</v>
      </c>
      <c r="H59" s="51">
        <f t="shared" si="2"/>
        <v>3314.7000000000003</v>
      </c>
    </row>
    <row r="60" spans="1:8" x14ac:dyDescent="0.25">
      <c r="A60" s="50" t="s">
        <v>300</v>
      </c>
      <c r="B60" s="58" t="s">
        <v>301</v>
      </c>
      <c r="C60" s="59" t="s">
        <v>214</v>
      </c>
      <c r="D60" s="61">
        <v>2120</v>
      </c>
      <c r="E60" s="60">
        <f t="shared" si="0"/>
        <v>1908</v>
      </c>
      <c r="F60" s="62">
        <v>3</v>
      </c>
      <c r="G60" s="27">
        <f t="shared" si="1"/>
        <v>5724</v>
      </c>
      <c r="H60" s="51">
        <f t="shared" si="2"/>
        <v>7269.4800000000005</v>
      </c>
    </row>
    <row r="61" spans="1:8" x14ac:dyDescent="0.25">
      <c r="A61" s="50" t="s">
        <v>302</v>
      </c>
      <c r="B61" s="58" t="s">
        <v>303</v>
      </c>
      <c r="C61" s="59" t="s">
        <v>214</v>
      </c>
      <c r="D61" s="61">
        <v>2240</v>
      </c>
      <c r="E61" s="60">
        <f t="shared" si="0"/>
        <v>2016</v>
      </c>
      <c r="F61" s="62">
        <v>2</v>
      </c>
      <c r="G61" s="27">
        <f t="shared" si="1"/>
        <v>4032</v>
      </c>
      <c r="H61" s="51">
        <f t="shared" si="2"/>
        <v>5120.6400000000003</v>
      </c>
    </row>
    <row r="62" spans="1:8" x14ac:dyDescent="0.25">
      <c r="A62" s="50" t="s">
        <v>304</v>
      </c>
      <c r="B62" s="58" t="s">
        <v>305</v>
      </c>
      <c r="C62" s="59" t="s">
        <v>205</v>
      </c>
      <c r="D62" s="61">
        <v>2210</v>
      </c>
      <c r="E62" s="60">
        <f t="shared" si="0"/>
        <v>2210</v>
      </c>
      <c r="F62" s="62">
        <v>9</v>
      </c>
      <c r="G62" s="27">
        <f t="shared" si="1"/>
        <v>19890</v>
      </c>
      <c r="H62" s="51">
        <f t="shared" si="2"/>
        <v>25260.3</v>
      </c>
    </row>
    <row r="63" spans="1:8" x14ac:dyDescent="0.25">
      <c r="A63" s="50" t="s">
        <v>306</v>
      </c>
      <c r="B63" s="58" t="s">
        <v>307</v>
      </c>
      <c r="C63" s="59" t="s">
        <v>214</v>
      </c>
      <c r="D63" s="61">
        <v>2720</v>
      </c>
      <c r="E63" s="60">
        <f t="shared" si="0"/>
        <v>2448</v>
      </c>
      <c r="F63" s="62">
        <v>1</v>
      </c>
      <c r="G63" s="27">
        <f t="shared" si="1"/>
        <v>2448</v>
      </c>
      <c r="H63" s="51">
        <f t="shared" si="2"/>
        <v>3108.96</v>
      </c>
    </row>
    <row r="64" spans="1:8" x14ac:dyDescent="0.25">
      <c r="A64" s="50" t="s">
        <v>308</v>
      </c>
      <c r="B64" s="58" t="s">
        <v>309</v>
      </c>
      <c r="C64" s="59" t="s">
        <v>214</v>
      </c>
      <c r="D64" s="61">
        <v>2200</v>
      </c>
      <c r="E64" s="60">
        <f t="shared" si="0"/>
        <v>1980</v>
      </c>
      <c r="F64" s="62">
        <v>6</v>
      </c>
      <c r="G64" s="27">
        <f t="shared" si="1"/>
        <v>11880</v>
      </c>
      <c r="H64" s="51">
        <f t="shared" si="2"/>
        <v>15087.6</v>
      </c>
    </row>
    <row r="65" spans="1:8" x14ac:dyDescent="0.25">
      <c r="A65" s="50" t="s">
        <v>310</v>
      </c>
      <c r="B65" s="58" t="s">
        <v>311</v>
      </c>
      <c r="C65" s="59" t="s">
        <v>214</v>
      </c>
      <c r="D65" s="61">
        <v>2120</v>
      </c>
      <c r="E65" s="60">
        <f t="shared" si="0"/>
        <v>1908</v>
      </c>
      <c r="F65" s="62">
        <v>3</v>
      </c>
      <c r="G65" s="27">
        <f t="shared" si="1"/>
        <v>5724</v>
      </c>
      <c r="H65" s="51">
        <f t="shared" si="2"/>
        <v>7269.4800000000005</v>
      </c>
    </row>
    <row r="66" spans="1:8" x14ac:dyDescent="0.25">
      <c r="A66" s="50" t="s">
        <v>312</v>
      </c>
      <c r="B66" s="58" t="s">
        <v>313</v>
      </c>
      <c r="C66" s="59" t="s">
        <v>205</v>
      </c>
      <c r="D66" s="61">
        <v>2390</v>
      </c>
      <c r="E66" s="60">
        <f t="shared" si="0"/>
        <v>2390</v>
      </c>
      <c r="F66" s="62">
        <v>8</v>
      </c>
      <c r="G66" s="27">
        <f t="shared" si="1"/>
        <v>19120</v>
      </c>
      <c r="H66" s="51">
        <f t="shared" si="2"/>
        <v>24282.400000000001</v>
      </c>
    </row>
    <row r="67" spans="1:8" x14ac:dyDescent="0.25">
      <c r="A67" s="50" t="s">
        <v>314</v>
      </c>
      <c r="B67" s="58" t="s">
        <v>315</v>
      </c>
      <c r="C67" s="59" t="s">
        <v>205</v>
      </c>
      <c r="D67" s="61">
        <v>2400</v>
      </c>
      <c r="E67" s="60">
        <f t="shared" si="0"/>
        <v>2400</v>
      </c>
      <c r="F67" s="62">
        <v>2</v>
      </c>
      <c r="G67" s="27">
        <f t="shared" si="1"/>
        <v>4800</v>
      </c>
      <c r="H67" s="51">
        <f t="shared" si="2"/>
        <v>6096</v>
      </c>
    </row>
    <row r="68" spans="1:8" x14ac:dyDescent="0.25">
      <c r="A68" s="50" t="s">
        <v>316</v>
      </c>
      <c r="B68" s="58" t="s">
        <v>317</v>
      </c>
      <c r="C68" s="59" t="s">
        <v>205</v>
      </c>
      <c r="D68" s="61">
        <v>2400</v>
      </c>
      <c r="E68" s="60">
        <f t="shared" si="0"/>
        <v>2400</v>
      </c>
      <c r="F68" s="62">
        <v>4</v>
      </c>
      <c r="G68" s="27">
        <f t="shared" si="1"/>
        <v>9600</v>
      </c>
      <c r="H68" s="51">
        <f t="shared" si="2"/>
        <v>12192</v>
      </c>
    </row>
    <row r="69" spans="1:8" x14ac:dyDescent="0.25">
      <c r="A69" s="50" t="s">
        <v>318</v>
      </c>
      <c r="B69" s="58" t="s">
        <v>319</v>
      </c>
      <c r="C69" s="59" t="s">
        <v>214</v>
      </c>
      <c r="D69" s="61">
        <v>2440</v>
      </c>
      <c r="E69" s="60">
        <f t="shared" si="0"/>
        <v>2196</v>
      </c>
      <c r="F69" s="62">
        <v>3</v>
      </c>
      <c r="G69" s="27">
        <f t="shared" si="1"/>
        <v>6588</v>
      </c>
      <c r="H69" s="51">
        <f t="shared" si="2"/>
        <v>8366.76</v>
      </c>
    </row>
    <row r="70" spans="1:8" ht="31.5" x14ac:dyDescent="0.25">
      <c r="A70" s="50" t="s">
        <v>320</v>
      </c>
      <c r="B70" s="58" t="s">
        <v>321</v>
      </c>
      <c r="C70" s="59" t="s">
        <v>218</v>
      </c>
      <c r="D70" s="61">
        <v>2370</v>
      </c>
      <c r="E70" s="60">
        <f t="shared" si="0"/>
        <v>2133</v>
      </c>
      <c r="F70" s="62">
        <v>9</v>
      </c>
      <c r="G70" s="27">
        <f t="shared" si="1"/>
        <v>19197</v>
      </c>
      <c r="H70" s="51">
        <f t="shared" si="2"/>
        <v>24380.19</v>
      </c>
    </row>
    <row r="71" spans="1:8" ht="31.5" x14ac:dyDescent="0.25">
      <c r="A71" s="50" t="s">
        <v>322</v>
      </c>
      <c r="B71" s="58" t="s">
        <v>323</v>
      </c>
      <c r="C71" s="59" t="s">
        <v>214</v>
      </c>
      <c r="D71" s="61">
        <v>2290</v>
      </c>
      <c r="E71" s="60">
        <f t="shared" si="0"/>
        <v>2061</v>
      </c>
      <c r="F71" s="62">
        <v>7</v>
      </c>
      <c r="G71" s="27">
        <f t="shared" si="1"/>
        <v>14427</v>
      </c>
      <c r="H71" s="51">
        <f t="shared" si="2"/>
        <v>18322.29</v>
      </c>
    </row>
    <row r="72" spans="1:8" x14ac:dyDescent="0.25">
      <c r="A72" s="50" t="s">
        <v>324</v>
      </c>
      <c r="B72" s="58" t="s">
        <v>325</v>
      </c>
      <c r="C72" s="59" t="s">
        <v>214</v>
      </c>
      <c r="D72" s="61">
        <v>2280</v>
      </c>
      <c r="E72" s="60">
        <f t="shared" si="0"/>
        <v>2052</v>
      </c>
      <c r="F72" s="62">
        <v>6</v>
      </c>
      <c r="G72" s="27">
        <f t="shared" si="1"/>
        <v>12312</v>
      </c>
      <c r="H72" s="51">
        <f t="shared" si="2"/>
        <v>15636.24</v>
      </c>
    </row>
    <row r="73" spans="1:8" x14ac:dyDescent="0.25">
      <c r="A73" s="50" t="s">
        <v>239</v>
      </c>
      <c r="B73" s="58" t="s">
        <v>326</v>
      </c>
      <c r="C73" s="59" t="s">
        <v>205</v>
      </c>
      <c r="D73" s="61">
        <v>2230</v>
      </c>
      <c r="E73" s="60">
        <f t="shared" si="0"/>
        <v>2230</v>
      </c>
      <c r="F73" s="62">
        <v>1</v>
      </c>
      <c r="G73" s="27">
        <f t="shared" si="1"/>
        <v>2230</v>
      </c>
      <c r="H73" s="51">
        <f t="shared" si="2"/>
        <v>2832.1</v>
      </c>
    </row>
    <row r="74" spans="1:8" x14ac:dyDescent="0.25">
      <c r="A74" s="50" t="s">
        <v>327</v>
      </c>
      <c r="B74" s="58" t="s">
        <v>328</v>
      </c>
      <c r="C74" s="59" t="s">
        <v>218</v>
      </c>
      <c r="D74" s="61">
        <v>2200</v>
      </c>
      <c r="E74" s="60">
        <f t="shared" si="0"/>
        <v>1980</v>
      </c>
      <c r="F74" s="62">
        <v>9</v>
      </c>
      <c r="G74" s="27">
        <f t="shared" si="1"/>
        <v>17820</v>
      </c>
      <c r="H74" s="51">
        <f t="shared" si="2"/>
        <v>22631.4</v>
      </c>
    </row>
    <row r="75" spans="1:8" x14ac:dyDescent="0.25">
      <c r="A75" s="50" t="s">
        <v>329</v>
      </c>
      <c r="B75" s="58" t="s">
        <v>330</v>
      </c>
      <c r="C75" s="59" t="s">
        <v>214</v>
      </c>
      <c r="D75" s="61">
        <v>3760</v>
      </c>
      <c r="E75" s="60">
        <f t="shared" si="0"/>
        <v>3384</v>
      </c>
      <c r="F75" s="62">
        <v>1</v>
      </c>
      <c r="G75" s="27">
        <f t="shared" si="1"/>
        <v>3384</v>
      </c>
      <c r="H75" s="51">
        <f t="shared" si="2"/>
        <v>4297.68</v>
      </c>
    </row>
    <row r="76" spans="1:8" x14ac:dyDescent="0.25">
      <c r="A76" s="50" t="s">
        <v>331</v>
      </c>
      <c r="B76" s="58" t="s">
        <v>332</v>
      </c>
      <c r="C76" s="59" t="s">
        <v>205</v>
      </c>
      <c r="D76" s="61">
        <v>2120</v>
      </c>
      <c r="E76" s="60">
        <f t="shared" si="0"/>
        <v>2120</v>
      </c>
      <c r="F76" s="62">
        <v>3</v>
      </c>
      <c r="G76" s="27">
        <f t="shared" si="1"/>
        <v>6360</v>
      </c>
      <c r="H76" s="51">
        <f t="shared" si="2"/>
        <v>8077.2</v>
      </c>
    </row>
    <row r="77" spans="1:8" x14ac:dyDescent="0.25">
      <c r="A77" s="50" t="s">
        <v>333</v>
      </c>
      <c r="B77" s="58" t="s">
        <v>334</v>
      </c>
      <c r="C77" s="59" t="s">
        <v>214</v>
      </c>
      <c r="D77" s="61">
        <v>3200</v>
      </c>
      <c r="E77" s="60">
        <f t="shared" ref="E77:E140" si="3">IF(OR(C77="Tudomány",C77="Történelem"),D77*(1-$C$9),D77)</f>
        <v>2880</v>
      </c>
      <c r="F77" s="62">
        <v>3</v>
      </c>
      <c r="G77" s="27">
        <f t="shared" ref="G77:G140" si="4">E77*F77</f>
        <v>8640</v>
      </c>
      <c r="H77" s="51">
        <f t="shared" ref="H77:H140" si="5">G77*(1+$C$10)</f>
        <v>10972.8</v>
      </c>
    </row>
    <row r="78" spans="1:8" x14ac:dyDescent="0.25">
      <c r="A78" s="50" t="s">
        <v>335</v>
      </c>
      <c r="B78" s="58" t="s">
        <v>336</v>
      </c>
      <c r="C78" s="59" t="s">
        <v>205</v>
      </c>
      <c r="D78" s="61">
        <v>2150</v>
      </c>
      <c r="E78" s="60">
        <f t="shared" si="3"/>
        <v>2150</v>
      </c>
      <c r="F78" s="62">
        <v>3</v>
      </c>
      <c r="G78" s="27">
        <f t="shared" si="4"/>
        <v>6450</v>
      </c>
      <c r="H78" s="51">
        <f t="shared" si="5"/>
        <v>8191.5</v>
      </c>
    </row>
    <row r="79" spans="1:8" x14ac:dyDescent="0.25">
      <c r="A79" s="50" t="s">
        <v>337</v>
      </c>
      <c r="B79" s="58" t="s">
        <v>338</v>
      </c>
      <c r="C79" s="59" t="s">
        <v>214</v>
      </c>
      <c r="D79" s="61">
        <v>2480</v>
      </c>
      <c r="E79" s="60">
        <f t="shared" si="3"/>
        <v>2232</v>
      </c>
      <c r="F79" s="62">
        <v>2</v>
      </c>
      <c r="G79" s="27">
        <f t="shared" si="4"/>
        <v>4464</v>
      </c>
      <c r="H79" s="51">
        <f t="shared" si="5"/>
        <v>5669.28</v>
      </c>
    </row>
    <row r="80" spans="1:8" x14ac:dyDescent="0.25">
      <c r="A80" s="50" t="s">
        <v>339</v>
      </c>
      <c r="B80" s="58" t="s">
        <v>340</v>
      </c>
      <c r="C80" s="59" t="s">
        <v>214</v>
      </c>
      <c r="D80" s="61">
        <v>2270</v>
      </c>
      <c r="E80" s="60">
        <f t="shared" si="3"/>
        <v>2043</v>
      </c>
      <c r="F80" s="62">
        <v>9</v>
      </c>
      <c r="G80" s="27">
        <f t="shared" si="4"/>
        <v>18387</v>
      </c>
      <c r="H80" s="51">
        <f t="shared" si="5"/>
        <v>23351.49</v>
      </c>
    </row>
    <row r="81" spans="1:8" x14ac:dyDescent="0.25">
      <c r="A81" s="50" t="s">
        <v>341</v>
      </c>
      <c r="B81" s="58" t="s">
        <v>342</v>
      </c>
      <c r="C81" s="59" t="s">
        <v>214</v>
      </c>
      <c r="D81" s="61">
        <v>2270</v>
      </c>
      <c r="E81" s="60">
        <f t="shared" si="3"/>
        <v>2043</v>
      </c>
      <c r="F81" s="62">
        <v>6</v>
      </c>
      <c r="G81" s="27">
        <f t="shared" si="4"/>
        <v>12258</v>
      </c>
      <c r="H81" s="51">
        <f t="shared" si="5"/>
        <v>15567.66</v>
      </c>
    </row>
    <row r="82" spans="1:8" x14ac:dyDescent="0.25">
      <c r="A82" s="50" t="s">
        <v>327</v>
      </c>
      <c r="B82" s="58" t="s">
        <v>343</v>
      </c>
      <c r="C82" s="59" t="s">
        <v>218</v>
      </c>
      <c r="D82" s="61">
        <v>3220</v>
      </c>
      <c r="E82" s="60">
        <f t="shared" si="3"/>
        <v>2898</v>
      </c>
      <c r="F82" s="62">
        <v>12</v>
      </c>
      <c r="G82" s="27">
        <f t="shared" si="4"/>
        <v>34776</v>
      </c>
      <c r="H82" s="51">
        <f t="shared" si="5"/>
        <v>44165.520000000004</v>
      </c>
    </row>
    <row r="83" spans="1:8" x14ac:dyDescent="0.25">
      <c r="A83" s="50" t="s">
        <v>203</v>
      </c>
      <c r="B83" s="58" t="s">
        <v>344</v>
      </c>
      <c r="C83" s="59" t="s">
        <v>205</v>
      </c>
      <c r="D83" s="61">
        <v>2360</v>
      </c>
      <c r="E83" s="60">
        <f t="shared" si="3"/>
        <v>2360</v>
      </c>
      <c r="F83" s="62">
        <v>3</v>
      </c>
      <c r="G83" s="27">
        <f t="shared" si="4"/>
        <v>7080</v>
      </c>
      <c r="H83" s="51">
        <f t="shared" si="5"/>
        <v>8991.6</v>
      </c>
    </row>
    <row r="84" spans="1:8" x14ac:dyDescent="0.25">
      <c r="A84" s="50" t="s">
        <v>345</v>
      </c>
      <c r="B84" s="58" t="s">
        <v>346</v>
      </c>
      <c r="C84" s="59" t="s">
        <v>205</v>
      </c>
      <c r="D84" s="61">
        <v>2240</v>
      </c>
      <c r="E84" s="60">
        <f t="shared" si="3"/>
        <v>2240</v>
      </c>
      <c r="F84" s="62">
        <v>1</v>
      </c>
      <c r="G84" s="27">
        <f t="shared" si="4"/>
        <v>2240</v>
      </c>
      <c r="H84" s="51">
        <f t="shared" si="5"/>
        <v>2844.8</v>
      </c>
    </row>
    <row r="85" spans="1:8" x14ac:dyDescent="0.25">
      <c r="A85" s="50" t="s">
        <v>241</v>
      </c>
      <c r="B85" s="58" t="s">
        <v>347</v>
      </c>
      <c r="C85" s="59" t="s">
        <v>205</v>
      </c>
      <c r="D85" s="61">
        <v>2440</v>
      </c>
      <c r="E85" s="60">
        <f t="shared" si="3"/>
        <v>2440</v>
      </c>
      <c r="F85" s="62">
        <v>9</v>
      </c>
      <c r="G85" s="27">
        <f t="shared" si="4"/>
        <v>21960</v>
      </c>
      <c r="H85" s="51">
        <f t="shared" si="5"/>
        <v>27889.200000000001</v>
      </c>
    </row>
    <row r="86" spans="1:8" x14ac:dyDescent="0.25">
      <c r="A86" s="50" t="s">
        <v>241</v>
      </c>
      <c r="B86" s="58" t="s">
        <v>348</v>
      </c>
      <c r="C86" s="59" t="s">
        <v>205</v>
      </c>
      <c r="D86" s="61">
        <v>2400</v>
      </c>
      <c r="E86" s="60">
        <f t="shared" si="3"/>
        <v>2400</v>
      </c>
      <c r="F86" s="62">
        <v>8</v>
      </c>
      <c r="G86" s="27">
        <f t="shared" si="4"/>
        <v>19200</v>
      </c>
      <c r="H86" s="51">
        <f t="shared" si="5"/>
        <v>24384</v>
      </c>
    </row>
    <row r="87" spans="1:8" x14ac:dyDescent="0.25">
      <c r="A87" s="50" t="s">
        <v>349</v>
      </c>
      <c r="B87" s="58" t="s">
        <v>350</v>
      </c>
      <c r="C87" s="59" t="s">
        <v>218</v>
      </c>
      <c r="D87" s="61">
        <v>3440</v>
      </c>
      <c r="E87" s="60">
        <f t="shared" si="3"/>
        <v>3096</v>
      </c>
      <c r="F87" s="62">
        <v>2</v>
      </c>
      <c r="G87" s="27">
        <f t="shared" si="4"/>
        <v>6192</v>
      </c>
      <c r="H87" s="51">
        <f t="shared" si="5"/>
        <v>7863.84</v>
      </c>
    </row>
    <row r="88" spans="1:8" x14ac:dyDescent="0.25">
      <c r="A88" s="50" t="s">
        <v>351</v>
      </c>
      <c r="B88" s="58" t="s">
        <v>352</v>
      </c>
      <c r="C88" s="59" t="s">
        <v>205</v>
      </c>
      <c r="D88" s="61">
        <v>2110</v>
      </c>
      <c r="E88" s="60">
        <f t="shared" si="3"/>
        <v>2110</v>
      </c>
      <c r="F88" s="62">
        <v>6</v>
      </c>
      <c r="G88" s="27">
        <f t="shared" si="4"/>
        <v>12660</v>
      </c>
      <c r="H88" s="51">
        <f t="shared" si="5"/>
        <v>16078.2</v>
      </c>
    </row>
    <row r="89" spans="1:8" ht="31.5" x14ac:dyDescent="0.25">
      <c r="A89" s="50" t="s">
        <v>353</v>
      </c>
      <c r="B89" s="58" t="s">
        <v>354</v>
      </c>
      <c r="C89" s="59" t="s">
        <v>218</v>
      </c>
      <c r="D89" s="61">
        <v>2480</v>
      </c>
      <c r="E89" s="60">
        <f t="shared" si="3"/>
        <v>2232</v>
      </c>
      <c r="F89" s="62">
        <v>7</v>
      </c>
      <c r="G89" s="27">
        <f t="shared" si="4"/>
        <v>15624</v>
      </c>
      <c r="H89" s="51">
        <f t="shared" si="5"/>
        <v>19842.48</v>
      </c>
    </row>
    <row r="90" spans="1:8" x14ac:dyDescent="0.25">
      <c r="A90" s="50" t="s">
        <v>241</v>
      </c>
      <c r="B90" s="58" t="s">
        <v>242</v>
      </c>
      <c r="C90" s="59" t="s">
        <v>205</v>
      </c>
      <c r="D90" s="61">
        <v>2400</v>
      </c>
      <c r="E90" s="60">
        <f t="shared" si="3"/>
        <v>2400</v>
      </c>
      <c r="F90" s="62">
        <v>6</v>
      </c>
      <c r="G90" s="27">
        <f t="shared" si="4"/>
        <v>14400</v>
      </c>
      <c r="H90" s="51">
        <f t="shared" si="5"/>
        <v>18288</v>
      </c>
    </row>
    <row r="91" spans="1:8" x14ac:dyDescent="0.25">
      <c r="A91" s="50" t="s">
        <v>355</v>
      </c>
      <c r="B91" s="58" t="s">
        <v>356</v>
      </c>
      <c r="C91" s="59" t="s">
        <v>214</v>
      </c>
      <c r="D91" s="61">
        <v>2430</v>
      </c>
      <c r="E91" s="60">
        <f t="shared" si="3"/>
        <v>2187</v>
      </c>
      <c r="F91" s="62">
        <v>7</v>
      </c>
      <c r="G91" s="27">
        <f t="shared" si="4"/>
        <v>15309</v>
      </c>
      <c r="H91" s="51">
        <f t="shared" si="5"/>
        <v>19442.43</v>
      </c>
    </row>
    <row r="92" spans="1:8" x14ac:dyDescent="0.25">
      <c r="A92" s="50" t="s">
        <v>357</v>
      </c>
      <c r="B92" s="58" t="s">
        <v>358</v>
      </c>
      <c r="C92" s="59" t="s">
        <v>205</v>
      </c>
      <c r="D92" s="61">
        <v>2660</v>
      </c>
      <c r="E92" s="60">
        <f t="shared" si="3"/>
        <v>2660</v>
      </c>
      <c r="F92" s="62">
        <v>6</v>
      </c>
      <c r="G92" s="27">
        <f t="shared" si="4"/>
        <v>15960</v>
      </c>
      <c r="H92" s="51">
        <f t="shared" si="5"/>
        <v>20269.2</v>
      </c>
    </row>
    <row r="93" spans="1:8" ht="31.5" x14ac:dyDescent="0.25">
      <c r="A93" s="50" t="s">
        <v>359</v>
      </c>
      <c r="B93" s="58" t="s">
        <v>360</v>
      </c>
      <c r="C93" s="59" t="s">
        <v>218</v>
      </c>
      <c r="D93" s="61">
        <v>2600</v>
      </c>
      <c r="E93" s="60">
        <f t="shared" si="3"/>
        <v>2340</v>
      </c>
      <c r="F93" s="62">
        <v>7</v>
      </c>
      <c r="G93" s="27">
        <f t="shared" si="4"/>
        <v>16380</v>
      </c>
      <c r="H93" s="51">
        <f t="shared" si="5"/>
        <v>20802.599999999999</v>
      </c>
    </row>
    <row r="94" spans="1:8" x14ac:dyDescent="0.25">
      <c r="A94" s="50" t="s">
        <v>361</v>
      </c>
      <c r="B94" s="58" t="s">
        <v>362</v>
      </c>
      <c r="C94" s="59" t="s">
        <v>214</v>
      </c>
      <c r="D94" s="61">
        <v>2720</v>
      </c>
      <c r="E94" s="60">
        <f t="shared" si="3"/>
        <v>2448</v>
      </c>
      <c r="F94" s="62">
        <v>7</v>
      </c>
      <c r="G94" s="27">
        <f t="shared" si="4"/>
        <v>17136</v>
      </c>
      <c r="H94" s="51">
        <f t="shared" si="5"/>
        <v>21762.720000000001</v>
      </c>
    </row>
    <row r="95" spans="1:8" x14ac:dyDescent="0.25">
      <c r="A95" s="50" t="s">
        <v>363</v>
      </c>
      <c r="B95" s="58" t="s">
        <v>364</v>
      </c>
      <c r="C95" s="59" t="s">
        <v>214</v>
      </c>
      <c r="D95" s="61">
        <v>2190</v>
      </c>
      <c r="E95" s="60">
        <f t="shared" si="3"/>
        <v>1971</v>
      </c>
      <c r="F95" s="62">
        <v>1</v>
      </c>
      <c r="G95" s="27">
        <f t="shared" si="4"/>
        <v>1971</v>
      </c>
      <c r="H95" s="51">
        <f t="shared" si="5"/>
        <v>2503.17</v>
      </c>
    </row>
    <row r="96" spans="1:8" x14ac:dyDescent="0.25">
      <c r="A96" s="50" t="s">
        <v>365</v>
      </c>
      <c r="B96" s="58" t="s">
        <v>366</v>
      </c>
      <c r="C96" s="59" t="s">
        <v>205</v>
      </c>
      <c r="D96" s="61">
        <v>2160</v>
      </c>
      <c r="E96" s="60">
        <f t="shared" si="3"/>
        <v>2160</v>
      </c>
      <c r="F96" s="62">
        <v>1</v>
      </c>
      <c r="G96" s="27">
        <f t="shared" si="4"/>
        <v>2160</v>
      </c>
      <c r="H96" s="51">
        <f t="shared" si="5"/>
        <v>2743.2</v>
      </c>
    </row>
    <row r="97" spans="1:8" x14ac:dyDescent="0.25">
      <c r="A97" s="50" t="s">
        <v>367</v>
      </c>
      <c r="B97" s="58" t="s">
        <v>368</v>
      </c>
      <c r="C97" s="59" t="s">
        <v>205</v>
      </c>
      <c r="D97" s="61">
        <v>2120</v>
      </c>
      <c r="E97" s="60">
        <f t="shared" si="3"/>
        <v>2120</v>
      </c>
      <c r="F97" s="62">
        <v>8</v>
      </c>
      <c r="G97" s="27">
        <f t="shared" si="4"/>
        <v>16960</v>
      </c>
      <c r="H97" s="51">
        <f t="shared" si="5"/>
        <v>21539.200000000001</v>
      </c>
    </row>
    <row r="98" spans="1:8" x14ac:dyDescent="0.25">
      <c r="A98" s="50" t="s">
        <v>241</v>
      </c>
      <c r="B98" s="58" t="s">
        <v>369</v>
      </c>
      <c r="C98" s="59" t="s">
        <v>205</v>
      </c>
      <c r="D98" s="61">
        <v>3200</v>
      </c>
      <c r="E98" s="60">
        <f t="shared" si="3"/>
        <v>3200</v>
      </c>
      <c r="F98" s="62">
        <v>1</v>
      </c>
      <c r="G98" s="27">
        <f t="shared" si="4"/>
        <v>3200</v>
      </c>
      <c r="H98" s="51">
        <f t="shared" si="5"/>
        <v>4064</v>
      </c>
    </row>
    <row r="99" spans="1:8" x14ac:dyDescent="0.25">
      <c r="A99" s="50" t="s">
        <v>370</v>
      </c>
      <c r="B99" s="58" t="s">
        <v>371</v>
      </c>
      <c r="C99" s="59" t="s">
        <v>205</v>
      </c>
      <c r="D99" s="61">
        <v>3120</v>
      </c>
      <c r="E99" s="60">
        <f t="shared" si="3"/>
        <v>3120</v>
      </c>
      <c r="F99" s="62">
        <v>5</v>
      </c>
      <c r="G99" s="27">
        <f t="shared" si="4"/>
        <v>15600</v>
      </c>
      <c r="H99" s="51">
        <f t="shared" si="5"/>
        <v>19812</v>
      </c>
    </row>
    <row r="100" spans="1:8" x14ac:dyDescent="0.25">
      <c r="A100" s="50" t="s">
        <v>281</v>
      </c>
      <c r="B100" s="58" t="s">
        <v>372</v>
      </c>
      <c r="C100" s="59" t="s">
        <v>214</v>
      </c>
      <c r="D100" s="61">
        <v>3750</v>
      </c>
      <c r="E100" s="60">
        <f t="shared" si="3"/>
        <v>3375</v>
      </c>
      <c r="F100" s="62">
        <v>3</v>
      </c>
      <c r="G100" s="27">
        <f t="shared" si="4"/>
        <v>10125</v>
      </c>
      <c r="H100" s="51">
        <f t="shared" si="5"/>
        <v>12858.75</v>
      </c>
    </row>
    <row r="101" spans="1:8" x14ac:dyDescent="0.25">
      <c r="A101" s="50" t="s">
        <v>373</v>
      </c>
      <c r="B101" s="58" t="s">
        <v>374</v>
      </c>
      <c r="C101" s="59" t="s">
        <v>205</v>
      </c>
      <c r="D101" s="61">
        <v>2080</v>
      </c>
      <c r="E101" s="60">
        <f t="shared" si="3"/>
        <v>2080</v>
      </c>
      <c r="F101" s="62">
        <v>5</v>
      </c>
      <c r="G101" s="27">
        <f t="shared" si="4"/>
        <v>10400</v>
      </c>
      <c r="H101" s="51">
        <f t="shared" si="5"/>
        <v>13208</v>
      </c>
    </row>
    <row r="102" spans="1:8" x14ac:dyDescent="0.25">
      <c r="A102" s="50" t="s">
        <v>375</v>
      </c>
      <c r="B102" s="58" t="s">
        <v>376</v>
      </c>
      <c r="C102" s="59" t="s">
        <v>214</v>
      </c>
      <c r="D102" s="61">
        <v>3600</v>
      </c>
      <c r="E102" s="60">
        <f t="shared" si="3"/>
        <v>3240</v>
      </c>
      <c r="F102" s="62">
        <v>5</v>
      </c>
      <c r="G102" s="27">
        <f t="shared" si="4"/>
        <v>16200</v>
      </c>
      <c r="H102" s="51">
        <f t="shared" si="5"/>
        <v>20574</v>
      </c>
    </row>
    <row r="103" spans="1:8" x14ac:dyDescent="0.25">
      <c r="A103" s="50" t="s">
        <v>377</v>
      </c>
      <c r="B103" s="58" t="s">
        <v>378</v>
      </c>
      <c r="C103" s="59" t="s">
        <v>214</v>
      </c>
      <c r="D103" s="61">
        <v>2190</v>
      </c>
      <c r="E103" s="60">
        <f t="shared" si="3"/>
        <v>1971</v>
      </c>
      <c r="F103" s="62">
        <v>5</v>
      </c>
      <c r="G103" s="27">
        <f t="shared" si="4"/>
        <v>9855</v>
      </c>
      <c r="H103" s="51">
        <f t="shared" si="5"/>
        <v>12515.85</v>
      </c>
    </row>
    <row r="104" spans="1:8" x14ac:dyDescent="0.25">
      <c r="A104" s="50" t="s">
        <v>292</v>
      </c>
      <c r="B104" s="58" t="s">
        <v>379</v>
      </c>
      <c r="C104" s="59" t="s">
        <v>214</v>
      </c>
      <c r="D104" s="61">
        <v>2570</v>
      </c>
      <c r="E104" s="60">
        <f t="shared" si="3"/>
        <v>2313</v>
      </c>
      <c r="F104" s="62">
        <v>8</v>
      </c>
      <c r="G104" s="27">
        <f t="shared" si="4"/>
        <v>18504</v>
      </c>
      <c r="H104" s="51">
        <f t="shared" si="5"/>
        <v>23500.080000000002</v>
      </c>
    </row>
    <row r="105" spans="1:8" ht="31.5" x14ac:dyDescent="0.25">
      <c r="A105" s="50" t="s">
        <v>380</v>
      </c>
      <c r="B105" s="58" t="s">
        <v>381</v>
      </c>
      <c r="C105" s="59" t="s">
        <v>218</v>
      </c>
      <c r="D105" s="61">
        <v>2280</v>
      </c>
      <c r="E105" s="60">
        <f t="shared" si="3"/>
        <v>2052</v>
      </c>
      <c r="F105" s="62">
        <v>1</v>
      </c>
      <c r="G105" s="27">
        <f t="shared" si="4"/>
        <v>2052</v>
      </c>
      <c r="H105" s="51">
        <f t="shared" si="5"/>
        <v>2606.04</v>
      </c>
    </row>
    <row r="106" spans="1:8" x14ac:dyDescent="0.25">
      <c r="A106" s="50" t="s">
        <v>314</v>
      </c>
      <c r="B106" s="58" t="s">
        <v>382</v>
      </c>
      <c r="C106" s="59" t="s">
        <v>205</v>
      </c>
      <c r="D106" s="61">
        <v>2390</v>
      </c>
      <c r="E106" s="60">
        <f t="shared" si="3"/>
        <v>2390</v>
      </c>
      <c r="F106" s="62">
        <v>5</v>
      </c>
      <c r="G106" s="27">
        <f t="shared" si="4"/>
        <v>11950</v>
      </c>
      <c r="H106" s="51">
        <f t="shared" si="5"/>
        <v>15176.5</v>
      </c>
    </row>
    <row r="107" spans="1:8" x14ac:dyDescent="0.25">
      <c r="A107" s="50" t="s">
        <v>327</v>
      </c>
      <c r="B107" s="58" t="s">
        <v>383</v>
      </c>
      <c r="C107" s="59" t="s">
        <v>218</v>
      </c>
      <c r="D107" s="61">
        <v>3560</v>
      </c>
      <c r="E107" s="60">
        <f t="shared" si="3"/>
        <v>3204</v>
      </c>
      <c r="F107" s="62">
        <v>9</v>
      </c>
      <c r="G107" s="27">
        <f t="shared" si="4"/>
        <v>28836</v>
      </c>
      <c r="H107" s="51">
        <f t="shared" si="5"/>
        <v>36621.72</v>
      </c>
    </row>
    <row r="108" spans="1:8" x14ac:dyDescent="0.25">
      <c r="A108" s="50" t="s">
        <v>384</v>
      </c>
      <c r="B108" s="58" t="s">
        <v>385</v>
      </c>
      <c r="C108" s="59" t="s">
        <v>214</v>
      </c>
      <c r="D108" s="61">
        <v>3000</v>
      </c>
      <c r="E108" s="60">
        <f t="shared" si="3"/>
        <v>2700</v>
      </c>
      <c r="F108" s="62">
        <v>7</v>
      </c>
      <c r="G108" s="27">
        <f t="shared" si="4"/>
        <v>18900</v>
      </c>
      <c r="H108" s="51">
        <f t="shared" si="5"/>
        <v>24003</v>
      </c>
    </row>
    <row r="109" spans="1:8" x14ac:dyDescent="0.25">
      <c r="A109" s="50" t="s">
        <v>386</v>
      </c>
      <c r="B109" s="58" t="s">
        <v>387</v>
      </c>
      <c r="C109" s="59" t="s">
        <v>205</v>
      </c>
      <c r="D109" s="61">
        <v>2270</v>
      </c>
      <c r="E109" s="60">
        <f t="shared" si="3"/>
        <v>2270</v>
      </c>
      <c r="F109" s="62">
        <v>6</v>
      </c>
      <c r="G109" s="27">
        <f t="shared" si="4"/>
        <v>13620</v>
      </c>
      <c r="H109" s="51">
        <f t="shared" si="5"/>
        <v>17297.400000000001</v>
      </c>
    </row>
    <row r="110" spans="1:8" ht="31.5" x14ac:dyDescent="0.25">
      <c r="A110" s="50" t="s">
        <v>388</v>
      </c>
      <c r="B110" s="58" t="s">
        <v>389</v>
      </c>
      <c r="C110" s="59" t="s">
        <v>218</v>
      </c>
      <c r="D110" s="61">
        <v>2080</v>
      </c>
      <c r="E110" s="60">
        <f t="shared" si="3"/>
        <v>1872</v>
      </c>
      <c r="F110" s="62">
        <v>3</v>
      </c>
      <c r="G110" s="27">
        <f t="shared" si="4"/>
        <v>5616</v>
      </c>
      <c r="H110" s="51">
        <f t="shared" si="5"/>
        <v>7132.32</v>
      </c>
    </row>
    <row r="111" spans="1:8" x14ac:dyDescent="0.25">
      <c r="A111" s="50" t="s">
        <v>390</v>
      </c>
      <c r="B111" s="58" t="s">
        <v>391</v>
      </c>
      <c r="C111" s="59" t="s">
        <v>205</v>
      </c>
      <c r="D111" s="61">
        <v>2440</v>
      </c>
      <c r="E111" s="60">
        <f t="shared" si="3"/>
        <v>2440</v>
      </c>
      <c r="F111" s="62">
        <v>9</v>
      </c>
      <c r="G111" s="27">
        <f t="shared" si="4"/>
        <v>21960</v>
      </c>
      <c r="H111" s="51">
        <f t="shared" si="5"/>
        <v>27889.200000000001</v>
      </c>
    </row>
    <row r="112" spans="1:8" x14ac:dyDescent="0.25">
      <c r="A112" s="50" t="s">
        <v>259</v>
      </c>
      <c r="B112" s="58" t="s">
        <v>392</v>
      </c>
      <c r="C112" s="59" t="s">
        <v>205</v>
      </c>
      <c r="D112" s="61">
        <v>3800</v>
      </c>
      <c r="E112" s="60">
        <f t="shared" si="3"/>
        <v>3800</v>
      </c>
      <c r="F112" s="62">
        <v>9</v>
      </c>
      <c r="G112" s="27">
        <f t="shared" si="4"/>
        <v>34200</v>
      </c>
      <c r="H112" s="51">
        <f t="shared" si="5"/>
        <v>43434</v>
      </c>
    </row>
    <row r="113" spans="1:8" x14ac:dyDescent="0.25">
      <c r="A113" s="50" t="s">
        <v>203</v>
      </c>
      <c r="B113" s="58" t="s">
        <v>393</v>
      </c>
      <c r="C113" s="59" t="s">
        <v>205</v>
      </c>
      <c r="D113" s="61">
        <v>2430</v>
      </c>
      <c r="E113" s="60">
        <f t="shared" si="3"/>
        <v>2430</v>
      </c>
      <c r="F113" s="62">
        <v>8</v>
      </c>
      <c r="G113" s="27">
        <f t="shared" si="4"/>
        <v>19440</v>
      </c>
      <c r="H113" s="51">
        <f t="shared" si="5"/>
        <v>24688.799999999999</v>
      </c>
    </row>
    <row r="114" spans="1:8" x14ac:dyDescent="0.25">
      <c r="A114" s="50" t="s">
        <v>281</v>
      </c>
      <c r="B114" s="58" t="s">
        <v>394</v>
      </c>
      <c r="C114" s="59" t="s">
        <v>214</v>
      </c>
      <c r="D114" s="61">
        <v>3040</v>
      </c>
      <c r="E114" s="60">
        <f t="shared" si="3"/>
        <v>2736</v>
      </c>
      <c r="F114" s="62">
        <v>3</v>
      </c>
      <c r="G114" s="27">
        <f t="shared" si="4"/>
        <v>8208</v>
      </c>
      <c r="H114" s="51">
        <f t="shared" si="5"/>
        <v>10424.16</v>
      </c>
    </row>
    <row r="115" spans="1:8" ht="31.5" x14ac:dyDescent="0.25">
      <c r="A115" s="50" t="s">
        <v>395</v>
      </c>
      <c r="B115" s="58" t="s">
        <v>396</v>
      </c>
      <c r="C115" s="59" t="s">
        <v>214</v>
      </c>
      <c r="D115" s="61">
        <v>3020</v>
      </c>
      <c r="E115" s="60">
        <f t="shared" si="3"/>
        <v>2718</v>
      </c>
      <c r="F115" s="62">
        <v>3</v>
      </c>
      <c r="G115" s="27">
        <f t="shared" si="4"/>
        <v>8154</v>
      </c>
      <c r="H115" s="51">
        <f t="shared" si="5"/>
        <v>10355.58</v>
      </c>
    </row>
    <row r="116" spans="1:8" ht="31.5" x14ac:dyDescent="0.25">
      <c r="A116" s="50" t="s">
        <v>397</v>
      </c>
      <c r="B116" s="58" t="s">
        <v>398</v>
      </c>
      <c r="C116" s="59" t="s">
        <v>214</v>
      </c>
      <c r="D116" s="61">
        <v>2090</v>
      </c>
      <c r="E116" s="60">
        <f t="shared" si="3"/>
        <v>1881</v>
      </c>
      <c r="F116" s="62">
        <v>6</v>
      </c>
      <c r="G116" s="27">
        <f t="shared" si="4"/>
        <v>11286</v>
      </c>
      <c r="H116" s="51">
        <f t="shared" si="5"/>
        <v>14333.22</v>
      </c>
    </row>
    <row r="117" spans="1:8" x14ac:dyDescent="0.25">
      <c r="A117" s="50" t="s">
        <v>399</v>
      </c>
      <c r="B117" s="58" t="s">
        <v>400</v>
      </c>
      <c r="C117" s="59" t="s">
        <v>214</v>
      </c>
      <c r="D117" s="61">
        <v>3600</v>
      </c>
      <c r="E117" s="60">
        <f t="shared" si="3"/>
        <v>3240</v>
      </c>
      <c r="F117" s="62">
        <v>5</v>
      </c>
      <c r="G117" s="27">
        <f t="shared" si="4"/>
        <v>16200</v>
      </c>
      <c r="H117" s="51">
        <f t="shared" si="5"/>
        <v>20574</v>
      </c>
    </row>
    <row r="118" spans="1:8" x14ac:dyDescent="0.25">
      <c r="A118" s="50" t="s">
        <v>259</v>
      </c>
      <c r="B118" s="58" t="s">
        <v>401</v>
      </c>
      <c r="C118" s="59" t="s">
        <v>205</v>
      </c>
      <c r="D118" s="61">
        <v>3800</v>
      </c>
      <c r="E118" s="60">
        <f t="shared" si="3"/>
        <v>3800</v>
      </c>
      <c r="F118" s="62">
        <v>9</v>
      </c>
      <c r="G118" s="27">
        <f t="shared" si="4"/>
        <v>34200</v>
      </c>
      <c r="H118" s="51">
        <f t="shared" si="5"/>
        <v>43434</v>
      </c>
    </row>
    <row r="119" spans="1:8" x14ac:dyDescent="0.25">
      <c r="A119" s="50" t="s">
        <v>402</v>
      </c>
      <c r="B119" s="58" t="s">
        <v>403</v>
      </c>
      <c r="C119" s="59" t="s">
        <v>214</v>
      </c>
      <c r="D119" s="61">
        <v>2280</v>
      </c>
      <c r="E119" s="60">
        <f t="shared" si="3"/>
        <v>2052</v>
      </c>
      <c r="F119" s="62">
        <v>7</v>
      </c>
      <c r="G119" s="27">
        <f t="shared" si="4"/>
        <v>14364</v>
      </c>
      <c r="H119" s="51">
        <f t="shared" si="5"/>
        <v>18242.28</v>
      </c>
    </row>
    <row r="120" spans="1:8" x14ac:dyDescent="0.25">
      <c r="A120" s="50" t="s">
        <v>404</v>
      </c>
      <c r="B120" s="58" t="s">
        <v>405</v>
      </c>
      <c r="C120" s="59" t="s">
        <v>214</v>
      </c>
      <c r="D120" s="61">
        <v>2040</v>
      </c>
      <c r="E120" s="60">
        <f t="shared" si="3"/>
        <v>1836</v>
      </c>
      <c r="F120" s="62">
        <v>4</v>
      </c>
      <c r="G120" s="27">
        <f t="shared" si="4"/>
        <v>7344</v>
      </c>
      <c r="H120" s="51">
        <f t="shared" si="5"/>
        <v>9326.880000000001</v>
      </c>
    </row>
    <row r="121" spans="1:8" x14ac:dyDescent="0.25">
      <c r="A121" s="50" t="s">
        <v>314</v>
      </c>
      <c r="B121" s="58" t="s">
        <v>406</v>
      </c>
      <c r="C121" s="59" t="s">
        <v>205</v>
      </c>
      <c r="D121" s="61">
        <v>2360</v>
      </c>
      <c r="E121" s="60">
        <f t="shared" si="3"/>
        <v>2360</v>
      </c>
      <c r="F121" s="62">
        <v>4</v>
      </c>
      <c r="G121" s="27">
        <f t="shared" si="4"/>
        <v>9440</v>
      </c>
      <c r="H121" s="51">
        <f t="shared" si="5"/>
        <v>11988.8</v>
      </c>
    </row>
    <row r="122" spans="1:8" x14ac:dyDescent="0.25">
      <c r="A122" s="50" t="s">
        <v>407</v>
      </c>
      <c r="B122" s="58" t="s">
        <v>408</v>
      </c>
      <c r="C122" s="59" t="s">
        <v>205</v>
      </c>
      <c r="D122" s="61">
        <v>2260</v>
      </c>
      <c r="E122" s="60">
        <f t="shared" si="3"/>
        <v>2260</v>
      </c>
      <c r="F122" s="62">
        <v>8</v>
      </c>
      <c r="G122" s="27">
        <f t="shared" si="4"/>
        <v>18080</v>
      </c>
      <c r="H122" s="51">
        <f t="shared" si="5"/>
        <v>22961.599999999999</v>
      </c>
    </row>
    <row r="123" spans="1:8" x14ac:dyDescent="0.25">
      <c r="A123" s="50" t="s">
        <v>409</v>
      </c>
      <c r="B123" s="58" t="s">
        <v>410</v>
      </c>
      <c r="C123" s="59" t="s">
        <v>214</v>
      </c>
      <c r="D123" s="61">
        <v>3600</v>
      </c>
      <c r="E123" s="60">
        <f t="shared" si="3"/>
        <v>3240</v>
      </c>
      <c r="F123" s="62">
        <v>8</v>
      </c>
      <c r="G123" s="27">
        <f t="shared" si="4"/>
        <v>25920</v>
      </c>
      <c r="H123" s="51">
        <f t="shared" si="5"/>
        <v>32918.400000000001</v>
      </c>
    </row>
    <row r="124" spans="1:8" x14ac:dyDescent="0.25">
      <c r="A124" s="50" t="s">
        <v>411</v>
      </c>
      <c r="B124" s="58" t="s">
        <v>412</v>
      </c>
      <c r="C124" s="59" t="s">
        <v>205</v>
      </c>
      <c r="D124" s="61">
        <v>2120</v>
      </c>
      <c r="E124" s="60">
        <f t="shared" si="3"/>
        <v>2120</v>
      </c>
      <c r="F124" s="62">
        <v>4</v>
      </c>
      <c r="G124" s="27">
        <f t="shared" si="4"/>
        <v>8480</v>
      </c>
      <c r="H124" s="51">
        <f t="shared" si="5"/>
        <v>10769.6</v>
      </c>
    </row>
    <row r="125" spans="1:8" x14ac:dyDescent="0.25">
      <c r="A125" s="50" t="s">
        <v>357</v>
      </c>
      <c r="B125" s="58" t="s">
        <v>413</v>
      </c>
      <c r="C125" s="59" t="s">
        <v>205</v>
      </c>
      <c r="D125" s="61">
        <v>2660</v>
      </c>
      <c r="E125" s="60">
        <f t="shared" si="3"/>
        <v>2660</v>
      </c>
      <c r="F125" s="62">
        <v>7</v>
      </c>
      <c r="G125" s="27">
        <f t="shared" si="4"/>
        <v>18620</v>
      </c>
      <c r="H125" s="51">
        <f t="shared" si="5"/>
        <v>23647.4</v>
      </c>
    </row>
    <row r="126" spans="1:8" x14ac:dyDescent="0.25">
      <c r="A126" s="50" t="s">
        <v>414</v>
      </c>
      <c r="B126" s="58" t="s">
        <v>415</v>
      </c>
      <c r="C126" s="59" t="s">
        <v>214</v>
      </c>
      <c r="D126" s="61">
        <v>2120</v>
      </c>
      <c r="E126" s="60">
        <f t="shared" si="3"/>
        <v>1908</v>
      </c>
      <c r="F126" s="62">
        <v>1</v>
      </c>
      <c r="G126" s="27">
        <f t="shared" si="4"/>
        <v>1908</v>
      </c>
      <c r="H126" s="51">
        <f t="shared" si="5"/>
        <v>2423.16</v>
      </c>
    </row>
    <row r="127" spans="1:8" ht="31.5" x14ac:dyDescent="0.25">
      <c r="A127" s="50" t="s">
        <v>255</v>
      </c>
      <c r="B127" s="58" t="s">
        <v>416</v>
      </c>
      <c r="C127" s="59" t="s">
        <v>218</v>
      </c>
      <c r="D127" s="61">
        <v>3480</v>
      </c>
      <c r="E127" s="60">
        <f t="shared" si="3"/>
        <v>3132</v>
      </c>
      <c r="F127" s="62">
        <v>7</v>
      </c>
      <c r="G127" s="27">
        <f t="shared" si="4"/>
        <v>21924</v>
      </c>
      <c r="H127" s="51">
        <f t="shared" si="5"/>
        <v>27843.48</v>
      </c>
    </row>
    <row r="128" spans="1:8" x14ac:dyDescent="0.25">
      <c r="A128" s="50" t="s">
        <v>417</v>
      </c>
      <c r="B128" s="58" t="s">
        <v>418</v>
      </c>
      <c r="C128" s="59" t="s">
        <v>205</v>
      </c>
      <c r="D128" s="61">
        <v>2120</v>
      </c>
      <c r="E128" s="60">
        <f t="shared" si="3"/>
        <v>2120</v>
      </c>
      <c r="F128" s="62">
        <v>4</v>
      </c>
      <c r="G128" s="27">
        <f t="shared" si="4"/>
        <v>8480</v>
      </c>
      <c r="H128" s="51">
        <f t="shared" si="5"/>
        <v>10769.6</v>
      </c>
    </row>
    <row r="129" spans="1:8" x14ac:dyDescent="0.25">
      <c r="A129" s="50" t="s">
        <v>419</v>
      </c>
      <c r="B129" s="58" t="s">
        <v>420</v>
      </c>
      <c r="C129" s="59" t="s">
        <v>205</v>
      </c>
      <c r="D129" s="61">
        <v>2310</v>
      </c>
      <c r="E129" s="60">
        <f t="shared" si="3"/>
        <v>2310</v>
      </c>
      <c r="F129" s="62">
        <v>6</v>
      </c>
      <c r="G129" s="27">
        <f t="shared" si="4"/>
        <v>13860</v>
      </c>
      <c r="H129" s="51">
        <f t="shared" si="5"/>
        <v>17602.2</v>
      </c>
    </row>
    <row r="130" spans="1:8" x14ac:dyDescent="0.25">
      <c r="A130" s="50" t="s">
        <v>421</v>
      </c>
      <c r="B130" s="58" t="s">
        <v>422</v>
      </c>
      <c r="C130" s="59" t="s">
        <v>205</v>
      </c>
      <c r="D130" s="61">
        <v>2130</v>
      </c>
      <c r="E130" s="60">
        <f t="shared" si="3"/>
        <v>2130</v>
      </c>
      <c r="F130" s="62">
        <v>6</v>
      </c>
      <c r="G130" s="27">
        <f t="shared" si="4"/>
        <v>12780</v>
      </c>
      <c r="H130" s="51">
        <f t="shared" si="5"/>
        <v>16230.6</v>
      </c>
    </row>
    <row r="131" spans="1:8" x14ac:dyDescent="0.25">
      <c r="A131" s="50" t="s">
        <v>423</v>
      </c>
      <c r="B131" s="58" t="s">
        <v>424</v>
      </c>
      <c r="C131" s="59" t="s">
        <v>214</v>
      </c>
      <c r="D131" s="61">
        <v>2480</v>
      </c>
      <c r="E131" s="60">
        <f t="shared" si="3"/>
        <v>2232</v>
      </c>
      <c r="F131" s="62">
        <v>2</v>
      </c>
      <c r="G131" s="27">
        <f t="shared" si="4"/>
        <v>4464</v>
      </c>
      <c r="H131" s="51">
        <f t="shared" si="5"/>
        <v>5669.28</v>
      </c>
    </row>
    <row r="132" spans="1:8" x14ac:dyDescent="0.25">
      <c r="A132" s="50" t="s">
        <v>425</v>
      </c>
      <c r="B132" s="58" t="s">
        <v>426</v>
      </c>
      <c r="C132" s="59" t="s">
        <v>205</v>
      </c>
      <c r="D132" s="61">
        <v>2510</v>
      </c>
      <c r="E132" s="60">
        <f t="shared" si="3"/>
        <v>2510</v>
      </c>
      <c r="F132" s="62">
        <v>6</v>
      </c>
      <c r="G132" s="27">
        <f t="shared" si="4"/>
        <v>15060</v>
      </c>
      <c r="H132" s="51">
        <f t="shared" si="5"/>
        <v>19126.2</v>
      </c>
    </row>
    <row r="133" spans="1:8" x14ac:dyDescent="0.25">
      <c r="A133" s="50" t="s">
        <v>349</v>
      </c>
      <c r="B133" s="58" t="s">
        <v>427</v>
      </c>
      <c r="C133" s="59" t="s">
        <v>218</v>
      </c>
      <c r="D133" s="61">
        <v>3680</v>
      </c>
      <c r="E133" s="60">
        <f t="shared" si="3"/>
        <v>3312</v>
      </c>
      <c r="F133" s="62">
        <v>5</v>
      </c>
      <c r="G133" s="27">
        <f t="shared" si="4"/>
        <v>16560</v>
      </c>
      <c r="H133" s="51">
        <f t="shared" si="5"/>
        <v>21031.200000000001</v>
      </c>
    </row>
    <row r="134" spans="1:8" x14ac:dyDescent="0.25">
      <c r="A134" s="50" t="s">
        <v>428</v>
      </c>
      <c r="B134" s="58" t="s">
        <v>429</v>
      </c>
      <c r="C134" s="59" t="s">
        <v>214</v>
      </c>
      <c r="D134" s="61">
        <v>2560</v>
      </c>
      <c r="E134" s="60">
        <f t="shared" si="3"/>
        <v>2304</v>
      </c>
      <c r="F134" s="62">
        <v>3</v>
      </c>
      <c r="G134" s="27">
        <f t="shared" si="4"/>
        <v>6912</v>
      </c>
      <c r="H134" s="51">
        <f t="shared" si="5"/>
        <v>8778.24</v>
      </c>
    </row>
    <row r="135" spans="1:8" x14ac:dyDescent="0.25">
      <c r="A135" s="50" t="s">
        <v>430</v>
      </c>
      <c r="B135" s="58" t="s">
        <v>431</v>
      </c>
      <c r="C135" s="59" t="s">
        <v>205</v>
      </c>
      <c r="D135" s="61">
        <v>2060</v>
      </c>
      <c r="E135" s="60">
        <f t="shared" si="3"/>
        <v>2060</v>
      </c>
      <c r="F135" s="62">
        <v>7</v>
      </c>
      <c r="G135" s="27">
        <f t="shared" si="4"/>
        <v>14420</v>
      </c>
      <c r="H135" s="51">
        <f t="shared" si="5"/>
        <v>18313.400000000001</v>
      </c>
    </row>
    <row r="136" spans="1:8" x14ac:dyDescent="0.25">
      <c r="A136" s="50" t="s">
        <v>432</v>
      </c>
      <c r="B136" s="58" t="s">
        <v>433</v>
      </c>
      <c r="C136" s="59" t="s">
        <v>205</v>
      </c>
      <c r="D136" s="61">
        <v>2310</v>
      </c>
      <c r="E136" s="60">
        <f t="shared" si="3"/>
        <v>2310</v>
      </c>
      <c r="F136" s="62">
        <v>1</v>
      </c>
      <c r="G136" s="27">
        <f t="shared" si="4"/>
        <v>2310</v>
      </c>
      <c r="H136" s="51">
        <f t="shared" si="5"/>
        <v>2933.7</v>
      </c>
    </row>
    <row r="137" spans="1:8" x14ac:dyDescent="0.25">
      <c r="A137" s="50" t="s">
        <v>434</v>
      </c>
      <c r="B137" s="58" t="s">
        <v>435</v>
      </c>
      <c r="C137" s="59" t="s">
        <v>214</v>
      </c>
      <c r="D137" s="61">
        <v>2260</v>
      </c>
      <c r="E137" s="60">
        <f t="shared" si="3"/>
        <v>2034</v>
      </c>
      <c r="F137" s="62">
        <v>7</v>
      </c>
      <c r="G137" s="27">
        <f t="shared" si="4"/>
        <v>14238</v>
      </c>
      <c r="H137" s="51">
        <f t="shared" si="5"/>
        <v>18082.260000000002</v>
      </c>
    </row>
    <row r="138" spans="1:8" x14ac:dyDescent="0.25">
      <c r="A138" s="50" t="s">
        <v>436</v>
      </c>
      <c r="B138" s="58" t="s">
        <v>437</v>
      </c>
      <c r="C138" s="59" t="s">
        <v>214</v>
      </c>
      <c r="D138" s="61">
        <v>2450</v>
      </c>
      <c r="E138" s="60">
        <f t="shared" si="3"/>
        <v>2205</v>
      </c>
      <c r="F138" s="62">
        <v>8</v>
      </c>
      <c r="G138" s="27">
        <f t="shared" si="4"/>
        <v>17640</v>
      </c>
      <c r="H138" s="51">
        <f t="shared" si="5"/>
        <v>22402.799999999999</v>
      </c>
    </row>
    <row r="139" spans="1:8" x14ac:dyDescent="0.25">
      <c r="A139" s="50" t="s">
        <v>239</v>
      </c>
      <c r="B139" s="58" t="s">
        <v>438</v>
      </c>
      <c r="C139" s="59" t="s">
        <v>205</v>
      </c>
      <c r="D139" s="61">
        <v>2480</v>
      </c>
      <c r="E139" s="60">
        <f t="shared" si="3"/>
        <v>2480</v>
      </c>
      <c r="F139" s="62">
        <v>4</v>
      </c>
      <c r="G139" s="27">
        <f t="shared" si="4"/>
        <v>9920</v>
      </c>
      <c r="H139" s="51">
        <f t="shared" si="5"/>
        <v>12598.4</v>
      </c>
    </row>
    <row r="140" spans="1:8" x14ac:dyDescent="0.25">
      <c r="A140" s="50" t="s">
        <v>439</v>
      </c>
      <c r="B140" s="58" t="s">
        <v>440</v>
      </c>
      <c r="C140" s="59" t="s">
        <v>214</v>
      </c>
      <c r="D140" s="61">
        <v>2440</v>
      </c>
      <c r="E140" s="60">
        <f t="shared" si="3"/>
        <v>2196</v>
      </c>
      <c r="F140" s="62">
        <v>5</v>
      </c>
      <c r="G140" s="27">
        <f t="shared" si="4"/>
        <v>10980</v>
      </c>
      <c r="H140" s="51">
        <f t="shared" si="5"/>
        <v>13944.6</v>
      </c>
    </row>
    <row r="141" spans="1:8" x14ac:dyDescent="0.25">
      <c r="A141" s="50" t="s">
        <v>239</v>
      </c>
      <c r="B141" s="58" t="s">
        <v>441</v>
      </c>
      <c r="C141" s="59" t="s">
        <v>205</v>
      </c>
      <c r="D141" s="61">
        <v>2310</v>
      </c>
      <c r="E141" s="60">
        <f t="shared" ref="E141:E162" si="6">IF(OR(C141="Tudomány",C141="Történelem"),D141*(1-$C$9),D141)</f>
        <v>2310</v>
      </c>
      <c r="F141" s="62">
        <v>4</v>
      </c>
      <c r="G141" s="27">
        <f t="shared" ref="G141:G162" si="7">E141*F141</f>
        <v>9240</v>
      </c>
      <c r="H141" s="51">
        <f t="shared" ref="H141:H162" si="8">G141*(1+$C$10)</f>
        <v>11734.8</v>
      </c>
    </row>
    <row r="142" spans="1:8" x14ac:dyDescent="0.25">
      <c r="A142" s="50" t="s">
        <v>442</v>
      </c>
      <c r="B142" s="58" t="s">
        <v>443</v>
      </c>
      <c r="C142" s="59" t="s">
        <v>214</v>
      </c>
      <c r="D142" s="61">
        <v>2200</v>
      </c>
      <c r="E142" s="60">
        <f t="shared" si="6"/>
        <v>1980</v>
      </c>
      <c r="F142" s="62">
        <v>9</v>
      </c>
      <c r="G142" s="27">
        <f t="shared" si="7"/>
        <v>17820</v>
      </c>
      <c r="H142" s="51">
        <f t="shared" si="8"/>
        <v>22631.4</v>
      </c>
    </row>
    <row r="143" spans="1:8" x14ac:dyDescent="0.25">
      <c r="A143" s="50" t="s">
        <v>444</v>
      </c>
      <c r="B143" s="58" t="s">
        <v>445</v>
      </c>
      <c r="C143" s="59" t="s">
        <v>205</v>
      </c>
      <c r="D143" s="61">
        <v>2080</v>
      </c>
      <c r="E143" s="60">
        <f t="shared" si="6"/>
        <v>2080</v>
      </c>
      <c r="F143" s="62">
        <v>6</v>
      </c>
      <c r="G143" s="27">
        <f t="shared" si="7"/>
        <v>12480</v>
      </c>
      <c r="H143" s="51">
        <f t="shared" si="8"/>
        <v>15849.6</v>
      </c>
    </row>
    <row r="144" spans="1:8" x14ac:dyDescent="0.25">
      <c r="A144" s="50" t="s">
        <v>446</v>
      </c>
      <c r="B144" s="58" t="s">
        <v>447</v>
      </c>
      <c r="C144" s="59" t="s">
        <v>214</v>
      </c>
      <c r="D144" s="61">
        <v>2320</v>
      </c>
      <c r="E144" s="60">
        <f t="shared" si="6"/>
        <v>2088</v>
      </c>
      <c r="F144" s="62">
        <v>6</v>
      </c>
      <c r="G144" s="27">
        <f t="shared" si="7"/>
        <v>12528</v>
      </c>
      <c r="H144" s="51">
        <f t="shared" si="8"/>
        <v>15910.56</v>
      </c>
    </row>
    <row r="145" spans="1:8" ht="31.5" x14ac:dyDescent="0.25">
      <c r="A145" s="50" t="s">
        <v>448</v>
      </c>
      <c r="B145" s="58" t="s">
        <v>449</v>
      </c>
      <c r="C145" s="59" t="s">
        <v>218</v>
      </c>
      <c r="D145" s="61">
        <v>2700</v>
      </c>
      <c r="E145" s="60">
        <f t="shared" si="6"/>
        <v>2430</v>
      </c>
      <c r="F145" s="62">
        <v>6</v>
      </c>
      <c r="G145" s="27">
        <f t="shared" si="7"/>
        <v>14580</v>
      </c>
      <c r="H145" s="51">
        <f t="shared" si="8"/>
        <v>18516.599999999999</v>
      </c>
    </row>
    <row r="146" spans="1:8" x14ac:dyDescent="0.25">
      <c r="A146" s="50" t="s">
        <v>450</v>
      </c>
      <c r="B146" s="58" t="s">
        <v>451</v>
      </c>
      <c r="C146" s="59" t="s">
        <v>214</v>
      </c>
      <c r="D146" s="61">
        <v>4800</v>
      </c>
      <c r="E146" s="60">
        <f t="shared" si="6"/>
        <v>4320</v>
      </c>
      <c r="F146" s="62">
        <v>3</v>
      </c>
      <c r="G146" s="27">
        <f t="shared" si="7"/>
        <v>12960</v>
      </c>
      <c r="H146" s="51">
        <f t="shared" si="8"/>
        <v>16459.2</v>
      </c>
    </row>
    <row r="147" spans="1:8" x14ac:dyDescent="0.25">
      <c r="A147" s="50" t="s">
        <v>239</v>
      </c>
      <c r="B147" s="58" t="s">
        <v>452</v>
      </c>
      <c r="C147" s="59" t="s">
        <v>205</v>
      </c>
      <c r="D147" s="61">
        <v>2560</v>
      </c>
      <c r="E147" s="60">
        <f t="shared" si="6"/>
        <v>2560</v>
      </c>
      <c r="F147" s="62">
        <v>6</v>
      </c>
      <c r="G147" s="27">
        <f t="shared" si="7"/>
        <v>15360</v>
      </c>
      <c r="H147" s="51">
        <f t="shared" si="8"/>
        <v>19507.2</v>
      </c>
    </row>
    <row r="148" spans="1:8" x14ac:dyDescent="0.25">
      <c r="A148" s="50" t="s">
        <v>453</v>
      </c>
      <c r="B148" s="58" t="s">
        <v>454</v>
      </c>
      <c r="C148" s="59" t="s">
        <v>205</v>
      </c>
      <c r="D148" s="61">
        <v>2100</v>
      </c>
      <c r="E148" s="60">
        <f t="shared" si="6"/>
        <v>2100</v>
      </c>
      <c r="F148" s="62">
        <v>9</v>
      </c>
      <c r="G148" s="27">
        <f t="shared" si="7"/>
        <v>18900</v>
      </c>
      <c r="H148" s="51">
        <f t="shared" si="8"/>
        <v>24003</v>
      </c>
    </row>
    <row r="149" spans="1:8" x14ac:dyDescent="0.25">
      <c r="A149" s="50" t="s">
        <v>455</v>
      </c>
      <c r="B149" s="58" t="s">
        <v>456</v>
      </c>
      <c r="C149" s="59" t="s">
        <v>214</v>
      </c>
      <c r="D149" s="61">
        <v>2800</v>
      </c>
      <c r="E149" s="60">
        <f t="shared" si="6"/>
        <v>2520</v>
      </c>
      <c r="F149" s="62">
        <v>2</v>
      </c>
      <c r="G149" s="27">
        <f t="shared" si="7"/>
        <v>5040</v>
      </c>
      <c r="H149" s="51">
        <f t="shared" si="8"/>
        <v>6400.8</v>
      </c>
    </row>
    <row r="150" spans="1:8" ht="31.5" x14ac:dyDescent="0.25">
      <c r="A150" s="50" t="s">
        <v>457</v>
      </c>
      <c r="B150" s="58" t="s">
        <v>458</v>
      </c>
      <c r="C150" s="59" t="s">
        <v>214</v>
      </c>
      <c r="D150" s="61">
        <v>2400</v>
      </c>
      <c r="E150" s="60">
        <f t="shared" si="6"/>
        <v>2160</v>
      </c>
      <c r="F150" s="62">
        <v>9</v>
      </c>
      <c r="G150" s="27">
        <f t="shared" si="7"/>
        <v>19440</v>
      </c>
      <c r="H150" s="51">
        <f t="shared" si="8"/>
        <v>24688.799999999999</v>
      </c>
    </row>
    <row r="151" spans="1:8" ht="31.5" x14ac:dyDescent="0.25">
      <c r="A151" s="50" t="s">
        <v>327</v>
      </c>
      <c r="B151" s="58" t="s">
        <v>459</v>
      </c>
      <c r="C151" s="59" t="s">
        <v>218</v>
      </c>
      <c r="D151" s="61">
        <v>3210</v>
      </c>
      <c r="E151" s="60">
        <f t="shared" si="6"/>
        <v>2889</v>
      </c>
      <c r="F151" s="62">
        <v>3</v>
      </c>
      <c r="G151" s="27">
        <f t="shared" si="7"/>
        <v>8667</v>
      </c>
      <c r="H151" s="51">
        <f t="shared" si="8"/>
        <v>11007.09</v>
      </c>
    </row>
    <row r="152" spans="1:8" x14ac:dyDescent="0.25">
      <c r="A152" s="50" t="s">
        <v>460</v>
      </c>
      <c r="B152" s="58" t="s">
        <v>461</v>
      </c>
      <c r="C152" s="59" t="s">
        <v>205</v>
      </c>
      <c r="D152" s="61">
        <v>2290</v>
      </c>
      <c r="E152" s="60">
        <f t="shared" si="6"/>
        <v>2290</v>
      </c>
      <c r="F152" s="62">
        <v>8</v>
      </c>
      <c r="G152" s="27">
        <f t="shared" si="7"/>
        <v>18320</v>
      </c>
      <c r="H152" s="51">
        <f t="shared" si="8"/>
        <v>23266.400000000001</v>
      </c>
    </row>
    <row r="153" spans="1:8" x14ac:dyDescent="0.25">
      <c r="A153" s="50" t="s">
        <v>462</v>
      </c>
      <c r="B153" s="58" t="s">
        <v>463</v>
      </c>
      <c r="C153" s="59" t="s">
        <v>205</v>
      </c>
      <c r="D153" s="61">
        <v>2100</v>
      </c>
      <c r="E153" s="60">
        <f t="shared" si="6"/>
        <v>2100</v>
      </c>
      <c r="F153" s="62">
        <v>5</v>
      </c>
      <c r="G153" s="27">
        <f t="shared" si="7"/>
        <v>10500</v>
      </c>
      <c r="H153" s="51">
        <f t="shared" si="8"/>
        <v>13335</v>
      </c>
    </row>
    <row r="154" spans="1:8" x14ac:dyDescent="0.25">
      <c r="A154" s="50" t="s">
        <v>241</v>
      </c>
      <c r="B154" s="58" t="s">
        <v>464</v>
      </c>
      <c r="C154" s="59" t="s">
        <v>205</v>
      </c>
      <c r="D154" s="61">
        <v>2440</v>
      </c>
      <c r="E154" s="60">
        <f t="shared" si="6"/>
        <v>2440</v>
      </c>
      <c r="F154" s="62">
        <v>8</v>
      </c>
      <c r="G154" s="27">
        <f t="shared" si="7"/>
        <v>19520</v>
      </c>
      <c r="H154" s="51">
        <f t="shared" si="8"/>
        <v>24790.400000000001</v>
      </c>
    </row>
    <row r="155" spans="1:8" x14ac:dyDescent="0.25">
      <c r="A155" s="50" t="s">
        <v>241</v>
      </c>
      <c r="B155" s="58" t="s">
        <v>465</v>
      </c>
      <c r="C155" s="59" t="s">
        <v>205</v>
      </c>
      <c r="D155" s="61">
        <v>2400</v>
      </c>
      <c r="E155" s="60">
        <f t="shared" si="6"/>
        <v>2400</v>
      </c>
      <c r="F155" s="62">
        <v>7</v>
      </c>
      <c r="G155" s="27">
        <f t="shared" si="7"/>
        <v>16800</v>
      </c>
      <c r="H155" s="51">
        <f t="shared" si="8"/>
        <v>21336</v>
      </c>
    </row>
    <row r="156" spans="1:8" x14ac:dyDescent="0.25">
      <c r="A156" s="50" t="s">
        <v>239</v>
      </c>
      <c r="B156" s="58" t="s">
        <v>466</v>
      </c>
      <c r="C156" s="59" t="s">
        <v>205</v>
      </c>
      <c r="D156" s="61">
        <v>2720</v>
      </c>
      <c r="E156" s="60">
        <f t="shared" si="6"/>
        <v>2720</v>
      </c>
      <c r="F156" s="62">
        <v>9</v>
      </c>
      <c r="G156" s="27">
        <f t="shared" si="7"/>
        <v>24480</v>
      </c>
      <c r="H156" s="51">
        <f t="shared" si="8"/>
        <v>31089.600000000002</v>
      </c>
    </row>
    <row r="157" spans="1:8" x14ac:dyDescent="0.25">
      <c r="A157" s="50" t="s">
        <v>467</v>
      </c>
      <c r="B157" s="58" t="s">
        <v>468</v>
      </c>
      <c r="C157" s="59" t="s">
        <v>205</v>
      </c>
      <c r="D157" s="61">
        <v>2250</v>
      </c>
      <c r="E157" s="60">
        <f t="shared" si="6"/>
        <v>2250</v>
      </c>
      <c r="F157" s="62">
        <v>4</v>
      </c>
      <c r="G157" s="27">
        <f t="shared" si="7"/>
        <v>9000</v>
      </c>
      <c r="H157" s="51">
        <f t="shared" si="8"/>
        <v>11430</v>
      </c>
    </row>
    <row r="158" spans="1:8" x14ac:dyDescent="0.25">
      <c r="A158" s="50" t="s">
        <v>469</v>
      </c>
      <c r="B158" s="58" t="s">
        <v>470</v>
      </c>
      <c r="C158" s="59" t="s">
        <v>205</v>
      </c>
      <c r="D158" s="61">
        <v>2080</v>
      </c>
      <c r="E158" s="60">
        <f t="shared" si="6"/>
        <v>2080</v>
      </c>
      <c r="F158" s="62">
        <v>1</v>
      </c>
      <c r="G158" s="27">
        <f t="shared" si="7"/>
        <v>2080</v>
      </c>
      <c r="H158" s="51">
        <f t="shared" si="8"/>
        <v>2641.6</v>
      </c>
    </row>
    <row r="159" spans="1:8" x14ac:dyDescent="0.25">
      <c r="A159" s="50" t="s">
        <v>471</v>
      </c>
      <c r="B159" s="58" t="s">
        <v>472</v>
      </c>
      <c r="C159" s="59" t="s">
        <v>214</v>
      </c>
      <c r="D159" s="61">
        <v>2170</v>
      </c>
      <c r="E159" s="60">
        <f t="shared" si="6"/>
        <v>1953</v>
      </c>
      <c r="F159" s="62">
        <v>10</v>
      </c>
      <c r="G159" s="27">
        <f t="shared" si="7"/>
        <v>19530</v>
      </c>
      <c r="H159" s="51">
        <f t="shared" si="8"/>
        <v>24803.1</v>
      </c>
    </row>
    <row r="160" spans="1:8" x14ac:dyDescent="0.25">
      <c r="A160" s="50" t="s">
        <v>473</v>
      </c>
      <c r="B160" s="58" t="s">
        <v>474</v>
      </c>
      <c r="C160" s="59" t="s">
        <v>205</v>
      </c>
      <c r="D160" s="61">
        <v>2580</v>
      </c>
      <c r="E160" s="60">
        <f t="shared" si="6"/>
        <v>2580</v>
      </c>
      <c r="F160" s="62">
        <v>2</v>
      </c>
      <c r="G160" s="27">
        <f t="shared" si="7"/>
        <v>5160</v>
      </c>
      <c r="H160" s="51">
        <f t="shared" si="8"/>
        <v>6553.2</v>
      </c>
    </row>
    <row r="161" spans="1:8" x14ac:dyDescent="0.25">
      <c r="A161" s="50" t="s">
        <v>367</v>
      </c>
      <c r="B161" s="58" t="s">
        <v>475</v>
      </c>
      <c r="C161" s="59" t="s">
        <v>205</v>
      </c>
      <c r="D161" s="61">
        <v>2160</v>
      </c>
      <c r="E161" s="60">
        <f t="shared" si="6"/>
        <v>2160</v>
      </c>
      <c r="F161" s="62">
        <v>6</v>
      </c>
      <c r="G161" s="27">
        <f t="shared" si="7"/>
        <v>12960</v>
      </c>
      <c r="H161" s="51">
        <f t="shared" si="8"/>
        <v>16459.2</v>
      </c>
    </row>
    <row r="162" spans="1:8" x14ac:dyDescent="0.25">
      <c r="A162" s="50" t="s">
        <v>476</v>
      </c>
      <c r="B162" s="58" t="s">
        <v>477</v>
      </c>
      <c r="C162" s="59" t="s">
        <v>205</v>
      </c>
      <c r="D162" s="61">
        <v>2690</v>
      </c>
      <c r="E162" s="60">
        <f t="shared" si="6"/>
        <v>2690</v>
      </c>
      <c r="F162" s="62">
        <v>5</v>
      </c>
      <c r="G162" s="27">
        <f t="shared" si="7"/>
        <v>13450</v>
      </c>
      <c r="H162" s="51">
        <f t="shared" si="8"/>
        <v>17081.5</v>
      </c>
    </row>
    <row r="165" spans="1:8" x14ac:dyDescent="0.25">
      <c r="A165" s="70" t="s">
        <v>22</v>
      </c>
      <c r="B165" s="71"/>
    </row>
    <row r="166" spans="1:8" x14ac:dyDescent="0.25">
      <c r="A166" s="44" t="s">
        <v>480</v>
      </c>
      <c r="B166" s="32"/>
    </row>
    <row r="168" spans="1:8" x14ac:dyDescent="0.25">
      <c r="A168" s="84" t="s">
        <v>215</v>
      </c>
      <c r="B168" s="85"/>
    </row>
    <row r="169" spans="1:8" x14ac:dyDescent="0.25">
      <c r="A169" s="65" t="s">
        <v>219</v>
      </c>
      <c r="B169" s="60">
        <f>MIN(E13:E162)</f>
        <v>1836</v>
      </c>
    </row>
    <row r="170" spans="1:8" x14ac:dyDescent="0.25">
      <c r="A170" s="65" t="s">
        <v>222</v>
      </c>
      <c r="B170" s="60">
        <f>MAX(E13:E162)</f>
        <v>4320</v>
      </c>
    </row>
    <row r="171" spans="1:8" ht="31.5" x14ac:dyDescent="0.25">
      <c r="A171" s="65" t="s">
        <v>225</v>
      </c>
      <c r="B171" s="66">
        <f>SUM(F13:F162)</f>
        <v>807</v>
      </c>
    </row>
    <row r="172" spans="1:8" ht="31.5" x14ac:dyDescent="0.25">
      <c r="A172" s="65" t="s">
        <v>230</v>
      </c>
      <c r="B172" s="60">
        <f>AVERAGE(E13:E162)</f>
        <v>2424.2066666666665</v>
      </c>
    </row>
    <row r="173" spans="1:8" ht="31.5" x14ac:dyDescent="0.25">
      <c r="A173" s="65" t="s">
        <v>233</v>
      </c>
      <c r="B173" s="60">
        <f>SUM(H13:H162)</f>
        <v>2482625.21</v>
      </c>
    </row>
    <row r="175" spans="1:8" ht="31.5" x14ac:dyDescent="0.25">
      <c r="A175" s="65" t="s">
        <v>199</v>
      </c>
      <c r="B175" s="65" t="s">
        <v>482</v>
      </c>
      <c r="C175" s="65" t="s">
        <v>237</v>
      </c>
      <c r="D175" s="65" t="s">
        <v>238</v>
      </c>
    </row>
    <row r="176" spans="1:8" x14ac:dyDescent="0.25">
      <c r="A176" s="59" t="s">
        <v>205</v>
      </c>
      <c r="B176" s="69">
        <f>SUMIF($C$13:$C$162,A176,$F$13:$F$162)</f>
        <v>407</v>
      </c>
      <c r="C176" s="67">
        <f>B176/$B$179</f>
        <v>0.50433705080545232</v>
      </c>
      <c r="D176" s="60">
        <f>SUMIF($C$13:$C$162,A176,$H$13:$H$162)</f>
        <v>1279994.8999999997</v>
      </c>
    </row>
    <row r="177" spans="1:4" x14ac:dyDescent="0.25">
      <c r="A177" s="59" t="s">
        <v>218</v>
      </c>
      <c r="B177" s="69">
        <f>SUMIF($C$13:$C$162,A177,$F$13:$F$162)</f>
        <v>107</v>
      </c>
      <c r="C177" s="67">
        <f>B177/$B$179</f>
        <v>0.13258983890954151</v>
      </c>
      <c r="D177" s="60">
        <f t="shared" ref="D177:D178" si="9">SUMIF($C$13:$C$162,A177,$H$13:$H$162)</f>
        <v>351541.08</v>
      </c>
    </row>
    <row r="178" spans="1:4" x14ac:dyDescent="0.25">
      <c r="A178" s="59" t="s">
        <v>214</v>
      </c>
      <c r="B178" s="69">
        <f>SUMIF($C$13:$C$162,A178,$F$13:$F$162)</f>
        <v>293</v>
      </c>
      <c r="C178" s="67">
        <f>B178/$B$179</f>
        <v>0.36307311028500622</v>
      </c>
      <c r="D178" s="60">
        <f t="shared" si="9"/>
        <v>851089.2300000001</v>
      </c>
    </row>
    <row r="179" spans="1:4" x14ac:dyDescent="0.25">
      <c r="A179" s="59" t="s">
        <v>481</v>
      </c>
      <c r="B179" s="69">
        <f>SUM(B176:B178)</f>
        <v>807</v>
      </c>
      <c r="C179" s="55"/>
      <c r="D179" s="55"/>
    </row>
    <row r="182" spans="1:4" x14ac:dyDescent="0.25">
      <c r="A182" s="70" t="s">
        <v>22</v>
      </c>
      <c r="B182" s="71"/>
    </row>
    <row r="183" spans="1:4" x14ac:dyDescent="0.25">
      <c r="A183" s="44" t="s">
        <v>484</v>
      </c>
      <c r="B183" s="32"/>
    </row>
    <row r="184" spans="1:4" x14ac:dyDescent="0.25">
      <c r="A184" s="44" t="s">
        <v>483</v>
      </c>
    </row>
  </sheetData>
  <sheetProtection algorithmName="SHA-512" hashValue="eVYmYbcquD23nOPOUz/uJ1VgJKm2WjnsgpH1wb9O6D6rJcTladKEcMT8L1ESyUieaUYDAngPTN5kFOYzPA/R4w==" saltValue="/FG1H8nT+4IvScq6qNlzAg==" spinCount="100000" sheet="1" objects="1" scenarios="1" selectLockedCells="1" selectUnlockedCells="1"/>
  <mergeCells count="1">
    <mergeCell ref="A168:B168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Adatai</vt:lpstr>
      <vt:lpstr>Gyakorló 1</vt:lpstr>
      <vt:lpstr>Gyakorló 1 (m)</vt:lpstr>
      <vt:lpstr>Gyakorló 2</vt:lpstr>
      <vt:lpstr>Gyakorló 2 (m)</vt:lpstr>
      <vt:lpstr>Gyakorló 3</vt:lpstr>
      <vt:lpstr>Gyakorló 3 (m)</vt:lpstr>
      <vt:lpstr>Gyakorló 4</vt:lpstr>
      <vt:lpstr>Gyakorló 4 (m)</vt:lpstr>
    </vt:vector>
  </TitlesOfParts>
  <Company>Highline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Girvin, Michael</dc:creator>
  <cp:lastModifiedBy>Attila</cp:lastModifiedBy>
  <dcterms:created xsi:type="dcterms:W3CDTF">2013-11-01T15:10:53Z</dcterms:created>
  <dcterms:modified xsi:type="dcterms:W3CDTF">2021-03-23T08:04:41Z</dcterms:modified>
</cp:coreProperties>
</file>